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ganbatbattogtokh/Documents/GANGAR GROUP_2021/HARHORIN JSC/HARHORIN JSC_2022/"/>
    </mc:Choice>
  </mc:AlternateContent>
  <xr:revisionPtr revIDLastSave="0" documentId="13_ncr:1_{0905C208-E5C5-604E-B2C2-190F05CFA18A}" xr6:coauthVersionLast="36" xr6:coauthVersionMax="47" xr10:uidLastSave="{00000000-0000-0000-0000-000000000000}"/>
  <bookViews>
    <workbookView xWindow="8720" yWindow="1200" windowWidth="41380" windowHeight="25000" xr2:uid="{00000000-000D-0000-FFFF-FFFF00000000}"/>
  </bookViews>
  <sheets>
    <sheet name="нүүр" sheetId="1" r:id="rId1"/>
    <sheet name="нүүр-2" sheetId="2" r:id="rId2"/>
    <sheet name="СБТ-1" sheetId="3" r:id="rId3"/>
    <sheet name="СБТ-2" sheetId="4" r:id="rId4"/>
    <sheet name="ОТ" sheetId="5" r:id="rId5"/>
    <sheet name="ӨӨТ" sheetId="6" r:id="rId6"/>
    <sheet name="МГТ" sheetId="7" r:id="rId7"/>
    <sheet name="Т-1" sheetId="8" r:id="rId8"/>
    <sheet name="Т-2" sheetId="9" r:id="rId9"/>
    <sheet name="Т-3" sheetId="10" r:id="rId10"/>
    <sheet name="Т-4" sheetId="11" r:id="rId11"/>
    <sheet name="Т-5" sheetId="12" r:id="rId12"/>
    <sheet name="Т-6" sheetId="13" r:id="rId13"/>
    <sheet name="Т-7" sheetId="14" r:id="rId14"/>
    <sheet name="Т-8" sheetId="20" r:id="rId15"/>
    <sheet name="Т--9" sheetId="21" r:id="rId16"/>
    <sheet name="Т-10" sheetId="22" r:id="rId17"/>
    <sheet name="Т-11" sheetId="23" r:id="rId18"/>
    <sheet name="Т-12" sheetId="24" r:id="rId19"/>
    <sheet name="Т-13" sheetId="25" r:id="rId20"/>
    <sheet name="Т-14" sheetId="26" r:id="rId21"/>
  </sheets>
  <definedNames>
    <definedName name="_xlnm.Print_Area" localSheetId="6">МГТ!$A$3:$D$53</definedName>
    <definedName name="_xlnm.Print_Area" localSheetId="0">нүүр!$A$1:$P$53</definedName>
    <definedName name="_xlnm.Print_Area" localSheetId="1">'нүүр-2'!$A$1:$J$41</definedName>
    <definedName name="_xlnm.Print_Area" localSheetId="4">ОТ!$A$1:$D$39</definedName>
    <definedName name="_xlnm.Print_Area" localSheetId="5">ӨӨТ!$A$1:$J$25</definedName>
    <definedName name="_xlnm.Print_Area" localSheetId="2">'СБТ-1'!$A$3:$D$48</definedName>
    <definedName name="_xlnm.Print_Area" localSheetId="3">'СБТ-2'!$A$1:$D$36</definedName>
    <definedName name="_xlnm.Print_Area" localSheetId="15">'Т--9'!$A$1:$G$34</definedName>
    <definedName name="_xlnm.Print_Area" localSheetId="7">'Т-1'!$A$4:$J$51</definedName>
    <definedName name="_xlnm.Print_Area" localSheetId="16">'Т-10'!$A$1:$E$46</definedName>
    <definedName name="_xlnm.Print_Area" localSheetId="17">'Т-11'!$A$1:$H$48</definedName>
    <definedName name="_xlnm.Print_Area" localSheetId="18">'Т-12'!$A$1:$D$19</definedName>
    <definedName name="_xlnm.Print_Area" localSheetId="19">'Т-13'!$A$2:$G$43</definedName>
    <definedName name="_xlnm.Print_Area" localSheetId="20">'Т-14'!$A$1:$L$34</definedName>
    <definedName name="_xlnm.Print_Area" localSheetId="8">'Т-2'!$A$1:$F$46</definedName>
    <definedName name="_xlnm.Print_Area" localSheetId="9">'Т-3'!$A$2:$I$30</definedName>
    <definedName name="_xlnm.Print_Area" localSheetId="10">'Т-4'!$A$3:$J$46</definedName>
    <definedName name="_xlnm.Print_Area" localSheetId="11">'Т-5'!$A$2:$J$38</definedName>
    <definedName name="_xlnm.Print_Area" localSheetId="12">'Т-6'!$A$2:$F$40</definedName>
    <definedName name="_xlnm.Print_Area" localSheetId="13">'Т-7'!$A$1:$H$55</definedName>
    <definedName name="_xlnm.Print_Area" localSheetId="14">'Т-8'!$A$1:$G$35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4" i="11" l="1"/>
  <c r="E46" i="23"/>
  <c r="G27" i="23"/>
  <c r="D27" i="23"/>
  <c r="D26" i="22"/>
  <c r="C26" i="22"/>
  <c r="C40" i="14"/>
  <c r="C32" i="14"/>
  <c r="E20" i="9"/>
  <c r="D8" i="7"/>
  <c r="D26" i="7" s="1"/>
  <c r="C47" i="7"/>
  <c r="C26" i="7"/>
  <c r="C9" i="5" l="1"/>
  <c r="C23" i="5" s="1"/>
  <c r="D24" i="4"/>
  <c r="D12" i="4"/>
  <c r="I35" i="3"/>
  <c r="I23" i="3" l="1"/>
  <c r="C25" i="4" l="1"/>
  <c r="C24" i="4"/>
  <c r="C46" i="3"/>
  <c r="C31" i="3"/>
  <c r="C30" i="3"/>
  <c r="C20" i="3"/>
  <c r="I20" i="11" l="1"/>
  <c r="H20" i="11"/>
  <c r="G20" i="11"/>
  <c r="F20" i="11"/>
  <c r="E20" i="11"/>
  <c r="D20" i="11"/>
  <c r="J16" i="11"/>
  <c r="J13" i="11"/>
  <c r="D47" i="7"/>
  <c r="I21" i="6"/>
  <c r="D9" i="5"/>
  <c r="D23" i="5" s="1"/>
  <c r="D7" i="24" l="1"/>
  <c r="G46" i="23"/>
  <c r="D46" i="23"/>
  <c r="E35" i="23"/>
  <c r="C35" i="23"/>
  <c r="E26" i="22"/>
  <c r="G29" i="20"/>
  <c r="E14" i="20"/>
  <c r="C14" i="20"/>
  <c r="F40" i="14"/>
  <c r="F32" i="14"/>
  <c r="A27" i="14"/>
  <c r="A28" i="14" s="1"/>
  <c r="A29" i="14" s="1"/>
  <c r="A30" i="14" s="1"/>
  <c r="A31" i="14" s="1"/>
  <c r="A26" i="14"/>
  <c r="F21" i="14"/>
  <c r="C21" i="14"/>
  <c r="D14" i="13"/>
  <c r="J33" i="11"/>
  <c r="G33" i="11"/>
  <c r="J6" i="11"/>
  <c r="I33" i="11"/>
  <c r="H33" i="11"/>
  <c r="F33" i="11"/>
  <c r="E33" i="11"/>
  <c r="D33" i="11"/>
  <c r="I31" i="11"/>
  <c r="H31" i="11"/>
  <c r="F31" i="11"/>
  <c r="E31" i="11"/>
  <c r="D31" i="11"/>
  <c r="J30" i="11"/>
  <c r="J29" i="11"/>
  <c r="J28" i="11"/>
  <c r="J27" i="11"/>
  <c r="J26" i="11"/>
  <c r="J25" i="11"/>
  <c r="J24" i="11"/>
  <c r="J23" i="11"/>
  <c r="J31" i="11" s="1"/>
  <c r="J10" i="11"/>
  <c r="J9" i="11"/>
  <c r="J8" i="11"/>
  <c r="J20" i="11" s="1"/>
  <c r="H15" i="10"/>
  <c r="H19" i="10" s="1"/>
  <c r="G15" i="10"/>
  <c r="G19" i="10" s="1"/>
  <c r="F15" i="10"/>
  <c r="F19" i="10" s="1"/>
  <c r="E15" i="10"/>
  <c r="E19" i="10" s="1"/>
  <c r="D15" i="10"/>
  <c r="C15" i="10"/>
  <c r="C19" i="10" s="1"/>
  <c r="I14" i="10"/>
  <c r="I13" i="10"/>
  <c r="A13" i="10"/>
  <c r="A14" i="10" s="1"/>
  <c r="A15" i="10" s="1"/>
  <c r="A16" i="10" s="1"/>
  <c r="A17" i="10" s="1"/>
  <c r="A18" i="10" s="1"/>
  <c r="D6" i="10"/>
  <c r="C6" i="10"/>
  <c r="D39" i="9"/>
  <c r="C39" i="9"/>
  <c r="A33" i="9"/>
  <c r="A34" i="9" s="1"/>
  <c r="A35" i="9" s="1"/>
  <c r="A36" i="9" s="1"/>
  <c r="A37" i="9" s="1"/>
  <c r="A38" i="9" s="1"/>
  <c r="A39" i="9" s="1"/>
  <c r="A25" i="9"/>
  <c r="A26" i="9" s="1"/>
  <c r="A27" i="9" s="1"/>
  <c r="A28" i="9" s="1"/>
  <c r="D20" i="9"/>
  <c r="C20" i="9"/>
  <c r="A16" i="9"/>
  <c r="A17" i="9" s="1"/>
  <c r="D8" i="9"/>
  <c r="C8" i="9"/>
  <c r="A6" i="9"/>
  <c r="A7" i="9" s="1"/>
  <c r="A8" i="9" s="1"/>
  <c r="J16" i="6"/>
  <c r="J21" i="6"/>
  <c r="J12" i="6"/>
  <c r="J11" i="6"/>
  <c r="J10" i="6"/>
  <c r="J9" i="6"/>
  <c r="J8" i="6"/>
  <c r="J7" i="6"/>
  <c r="J6" i="6"/>
  <c r="A6" i="6"/>
  <c r="A7" i="6" s="1"/>
  <c r="A8" i="6" s="1"/>
  <c r="A9" i="6" s="1"/>
  <c r="A10" i="6" s="1"/>
  <c r="A11" i="6" s="1"/>
  <c r="A12" i="6" s="1"/>
  <c r="A13" i="6" s="1"/>
  <c r="A14" i="6" s="1"/>
  <c r="A15" i="6" s="1"/>
  <c r="A16" i="6" s="1"/>
  <c r="A17" i="6" s="1"/>
  <c r="A18" i="6" s="1"/>
  <c r="A19" i="6" s="1"/>
  <c r="A20" i="6" s="1"/>
  <c r="A21" i="6" s="1"/>
  <c r="A19" i="5"/>
  <c r="A20" i="5" s="1"/>
  <c r="A21" i="5" s="1"/>
  <c r="A22" i="5" s="1"/>
  <c r="A23" i="5" s="1"/>
  <c r="A24" i="5" s="1"/>
  <c r="A25" i="5" s="1"/>
  <c r="A26" i="5" s="1"/>
  <c r="A27" i="5" s="1"/>
  <c r="A28" i="5" s="1"/>
  <c r="A29" i="5" s="1"/>
  <c r="A30" i="5" s="1"/>
  <c r="A31" i="5" s="1"/>
  <c r="A32" i="5" s="1"/>
  <c r="A33" i="5" s="1"/>
  <c r="A8" i="5"/>
  <c r="A9" i="5" s="1"/>
  <c r="A10" i="5" s="1"/>
  <c r="A11" i="5" s="1"/>
  <c r="A12" i="5" s="1"/>
  <c r="A13" i="5" s="1"/>
  <c r="A14" i="5" s="1"/>
  <c r="A15" i="5" s="1"/>
  <c r="A16" i="5" s="1"/>
  <c r="A17" i="5" s="1"/>
  <c r="D25" i="4"/>
  <c r="D11" i="4"/>
  <c r="D46" i="3"/>
  <c r="D30" i="3"/>
  <c r="D20" i="3"/>
  <c r="I15" i="10" l="1"/>
  <c r="I19" i="10" s="1"/>
  <c r="D31" i="3"/>
  <c r="D34" i="11"/>
  <c r="E34" i="11"/>
  <c r="H34" i="11"/>
  <c r="I34" i="11"/>
  <c r="F34" i="11"/>
  <c r="G31" i="11"/>
  <c r="G34" i="11" s="1"/>
  <c r="J34" i="11" s="1"/>
</calcChain>
</file>

<file path=xl/sharedStrings.xml><?xml version="1.0" encoding="utf-8"?>
<sst xmlns="http://schemas.openxmlformats.org/spreadsheetml/2006/main" count="837" uniqueCount="596">
  <si>
    <t xml:space="preserve">  Сангийн сайдын 2012 оны </t>
  </si>
  <si>
    <t xml:space="preserve">           ..... Дугаар тушаалын </t>
  </si>
  <si>
    <t xml:space="preserve">                2 дугаар хавсаралт</t>
  </si>
  <si>
    <t>Регисрийн дугаар:</t>
  </si>
  <si>
    <t>Хаяг:    Өвөрхангай аймаг Хархорин сум Эрдэнэ толгой баг Усжуулах</t>
  </si>
  <si>
    <t>Шуудангийн хаяг:</t>
  </si>
  <si>
    <t>Утас: 70327890                                                                                                                            Факс:</t>
  </si>
  <si>
    <t>Гар утас: 95953170</t>
  </si>
  <si>
    <t xml:space="preserve">Өмчийн хэлбэр:      Төрийн ....... Хувь                                                                                Хувийн: 100% хувь </t>
  </si>
  <si>
    <t>А</t>
  </si>
  <si>
    <t xml:space="preserve">Хархорин ХК-ийн </t>
  </si>
  <si>
    <t>санхүүгийн тайлан</t>
  </si>
  <si>
    <t>Хянаж хүлээн авсан байгууллагын нэр</t>
  </si>
  <si>
    <t>Сар ,өдөр</t>
  </si>
  <si>
    <t>Гарын үсэг</t>
  </si>
  <si>
    <t xml:space="preserve">          Хархорин  ХК-ний</t>
  </si>
  <si>
    <t xml:space="preserve">тайлангийн бодит байдлын тухай мэдэгдэл </t>
  </si>
  <si>
    <t xml:space="preserve">Захирал  Р. Саранцэцэг  ерөнхий нягтлан бодогч Д.Дашмаа бид манай аж ахуйн нэгжийн </t>
  </si>
  <si>
    <t xml:space="preserve">тайлант хугацаанд  үйл ажиллагааны үр дүн, санхүүгийн байдлыг "Нягтлан бодох </t>
  </si>
  <si>
    <t xml:space="preserve">бүртгэлийн тухай" хуулийн 17.1 дэх заалтын дагуу үнэн зөв, бүрэн тусгасан болохыг  </t>
  </si>
  <si>
    <t>баталж байна. Үүнд:</t>
  </si>
  <si>
    <t xml:space="preserve">1. Бүх ажил гүйлгээ бодитоор гарсан бөгөөд холбогдох анхан шатны баримтыг </t>
  </si>
  <si>
    <t xml:space="preserve">     үндэслэн нягтлан бодох бүртгэл, санхүүгийн тайланд үнэн зөв тусгасан.</t>
  </si>
  <si>
    <t>2. Санхүүгийн тайланд тусгагдсан бүх тооцоолол үнэн зөв хийгдсэн.</t>
  </si>
  <si>
    <t xml:space="preserve">3. Аж ахуйн нэгжийн үйл ажиллагааны эдийн засаг, санхүүгийн бүхий л үйл явцыг </t>
  </si>
  <si>
    <t xml:space="preserve">     иж бүрэн хамарсан</t>
  </si>
  <si>
    <t>4. Тайлант үеийн үр дүнд өмнөх оны ажил гүйлгээнээс шилжин тусгагдаагүй мөн</t>
  </si>
  <si>
    <t xml:space="preserve">     тайлант оны ажил гүйлгээнээс орхигдсон зүйл байхгүй.</t>
  </si>
  <si>
    <t xml:space="preserve">5. Бүх хөрөнгө, авлага, өр төлбөр, орлого, зардлыг холбогдох Санхүүгийн </t>
  </si>
  <si>
    <t xml:space="preserve">     тайлагналын олон улсын стандартын дагуу үнэн зөв тусгасан.</t>
  </si>
  <si>
    <t xml:space="preserve">6. Энэ тайланд тусгагдсан бүхий л зүйл манай байгууллагын албан ёсны өмчлөлд </t>
  </si>
  <si>
    <t xml:space="preserve">    байдаг бөгөөд орхигдсон зүйл үгүй болно.</t>
  </si>
  <si>
    <t>Захирал:                                                      / Р. Саранцэцэг  /</t>
  </si>
  <si>
    <t>Ерөнхий нягтлан бодогч:                         / Д.Дашмаа /</t>
  </si>
  <si>
    <t>______Хархорин ХК______________________</t>
  </si>
  <si>
    <t>( Аж ахуйн нэгж, байгуулагын нэр)</t>
  </si>
  <si>
    <t xml:space="preserve">                                                             (төгрөгөөр)</t>
  </si>
  <si>
    <t>мөрийн дугаар</t>
  </si>
  <si>
    <t xml:space="preserve"> БАЛАНС</t>
  </si>
  <si>
    <t>Үлдэгдэл</t>
  </si>
  <si>
    <t>ХӨРӨНГӨ</t>
  </si>
  <si>
    <t>Эргэлтийн хөрөнгө</t>
  </si>
  <si>
    <t>1.1.1</t>
  </si>
  <si>
    <t>Мөнгө ба түүнтэй адилтгах хөрөнгө</t>
  </si>
  <si>
    <t>1.1.2</t>
  </si>
  <si>
    <t>Дансны авлага</t>
  </si>
  <si>
    <t>1.1.3</t>
  </si>
  <si>
    <t>Татварын авлага</t>
  </si>
  <si>
    <t>1.1.4</t>
  </si>
  <si>
    <t>Бусдын авлага</t>
  </si>
  <si>
    <t>1.1.5</t>
  </si>
  <si>
    <t>Бусад санхүүгийн хөрөнгө</t>
  </si>
  <si>
    <t>1.1.6</t>
  </si>
  <si>
    <t>Бараа материал</t>
  </si>
  <si>
    <t>1.1.7</t>
  </si>
  <si>
    <t>Урьдчилж төлсөн зардал /тооцоо-ДҮ/ барилга</t>
  </si>
  <si>
    <t>1.1.8</t>
  </si>
  <si>
    <t>Бусад эргэлтийн хөрөнгө Дуусаагүй үйлдвэрлэл</t>
  </si>
  <si>
    <t>1.1.9</t>
  </si>
  <si>
    <t>Борлуулах зорилгоор эзэмшиж буй эргэлтийн бус хөрөнгө борлуулах бүлэг хөрөнгө-д хамаарах өр төлбөр</t>
  </si>
  <si>
    <t>1.1.10</t>
  </si>
  <si>
    <t>1.1.11</t>
  </si>
  <si>
    <t>Эргэлтийн хөрөнгө дүн</t>
  </si>
  <si>
    <t>эргэлтийн бус хөрөнгө</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</si>
  <si>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</si>
  <si>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</si>
  <si>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</si>
  <si>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</si>
  <si>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</si>
  <si>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</si>
  <si>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</si>
  <si>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</si>
  <si>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</si>
  <si>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</si>
  <si>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</si>
  <si>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</si>
  <si>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</si>
  <si>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</si>
  <si>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</si>
  <si>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хөрөнгө</t>
  </si>
  <si>
    <t>1.2.20</t>
  </si>
  <si>
    <t xml:space="preserve">Эргэлтийн бус хөрөнгийн дүн </t>
  </si>
  <si>
    <t>НИЙТ ХӨРӨНГИЙН ДҮН</t>
  </si>
  <si>
    <t>Өр төлбөр ба эзэмшигчийн өмч</t>
  </si>
  <si>
    <t xml:space="preserve">Өр төлбөр  </t>
  </si>
  <si>
    <t>2.1.1</t>
  </si>
  <si>
    <t>Богино хугацаат өр төлбөр</t>
  </si>
  <si>
    <t>2.1.1.1</t>
  </si>
  <si>
    <t>Дансны өглөг</t>
  </si>
  <si>
    <t>2.1.1.2</t>
  </si>
  <si>
    <t>Цалингийн өглөг</t>
  </si>
  <si>
    <t>2.1.1.3</t>
  </si>
  <si>
    <t>Татварын өглөг</t>
  </si>
  <si>
    <t>2.1.1.4</t>
  </si>
  <si>
    <t>НДШ-ийн өглөг</t>
  </si>
  <si>
    <t>2.1.1.5</t>
  </si>
  <si>
    <t>Богино хугацаат зээл</t>
  </si>
  <si>
    <t>2.1.1.6</t>
  </si>
  <si>
    <t>Хүүний өглөг</t>
  </si>
  <si>
    <t>2.1.1.7</t>
  </si>
  <si>
    <t>Ноогдол ашгийн өглөг</t>
  </si>
  <si>
    <t>2.1.1.8</t>
  </si>
  <si>
    <t>Урьдчилж орсон орлого</t>
  </si>
  <si>
    <t>2.1.1.9</t>
  </si>
  <si>
    <t>Нөөц өр төлбөр</t>
  </si>
  <si>
    <t>2.1.1.10</t>
  </si>
  <si>
    <t>Бусад богино хугацаат өр төлбөр</t>
  </si>
  <si>
    <t>2.1.1.11</t>
  </si>
  <si>
    <t>2.1.1.20</t>
  </si>
  <si>
    <t>Богино хугацаат өр төлбөрийн дүн</t>
  </si>
  <si>
    <t>САНХҮҮГИЙН БАЙДЛЫН ТАЙЛАН / үргэлжлэл /</t>
  </si>
  <si>
    <t>Мөрийн дугаар</t>
  </si>
  <si>
    <t>Үзүүлэлт</t>
  </si>
  <si>
    <t>2019оны 12-р сарын 31</t>
  </si>
  <si>
    <t>2.1.2</t>
  </si>
  <si>
    <t>Урт хугацаат өр төлбөр</t>
  </si>
  <si>
    <t>2.1.2.1</t>
  </si>
  <si>
    <t>Урт хугацаат зээл</t>
  </si>
  <si>
    <t>2.1.2.2</t>
  </si>
  <si>
    <t>Нөөц / өр төлбөр /</t>
  </si>
  <si>
    <t>2.1.2.3</t>
  </si>
  <si>
    <t>Хойшлогдсон татварын өр</t>
  </si>
  <si>
    <t>2.1.2.4</t>
  </si>
  <si>
    <t xml:space="preserve"> Урт хугацаат  зээлийн  хүү</t>
  </si>
  <si>
    <t>2.1.2.5</t>
  </si>
  <si>
    <t>2.1.2.6</t>
  </si>
  <si>
    <t>Урт хугацаат өр төлбөрийн дүн</t>
  </si>
  <si>
    <t xml:space="preserve">Өр төлбөрийн нийт дүн </t>
  </si>
  <si>
    <t>Эздийн өмч</t>
  </si>
  <si>
    <t>2.3.1</t>
  </si>
  <si>
    <t xml:space="preserve">Өмч                  - төрийн </t>
  </si>
  <si>
    <t>2.3.2</t>
  </si>
  <si>
    <t xml:space="preserve">                           - хувийн </t>
  </si>
  <si>
    <t>2.3.3</t>
  </si>
  <si>
    <t xml:space="preserve">                           - 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</si>
  <si>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</si>
  <si>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</si>
  <si>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</si>
  <si>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</si>
  <si>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</si>
  <si>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</si>
  <si>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</si>
  <si>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</si>
  <si>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</si>
  <si>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</si>
  <si>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</si>
  <si>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</si>
  <si>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</si>
  <si>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Тайлант үеийн ашиг алдагдал</t>
  </si>
  <si>
    <t>2.3.11</t>
  </si>
  <si>
    <t>Эздийн өмчийн дүн</t>
  </si>
  <si>
    <t>ӨР ТӨЛБӨР БА ЭЗДИЙН ӨМЧИЙН ДҮН</t>
  </si>
  <si>
    <t xml:space="preserve">                                                Захирал:                                                                 /Р. Саранцэцэг / </t>
  </si>
  <si>
    <t xml:space="preserve">                                                Ерөнхий нягтлан бодогч:                              / Д.Дашмаа / </t>
  </si>
  <si>
    <t>2020 оны 12-р сарын 31</t>
  </si>
  <si>
    <t xml:space="preserve">                                                ОРЛОГЫН ТАЙЛАН </t>
  </si>
  <si>
    <t>____Хархорин ХК_____________________</t>
  </si>
  <si>
    <t>(Аж ахуйн нэгж, байгууллагын нэр)</t>
  </si>
  <si>
    <t>Борлуулалтын орлого (цэвэр)</t>
  </si>
  <si>
    <t>Борлуулсан бүтээгдэхүүний өртөг</t>
  </si>
  <si>
    <t>Нийт ашиг (алдагдал)</t>
  </si>
  <si>
    <t>Түрээсийн орлого</t>
  </si>
  <si>
    <t>Хүүний орлого</t>
  </si>
  <si>
    <t>Ногдол ашгийн орлого</t>
  </si>
  <si>
    <t>Эрхийн шимтгэлийн орлого</t>
  </si>
  <si>
    <t>Бусад орлого</t>
  </si>
  <si>
    <t>Борлуулалт, маркенгийн зардал</t>
  </si>
  <si>
    <t>Ерөнхий ба удирдлагын зардал</t>
  </si>
  <si>
    <t>Санхүүгийн зардал</t>
  </si>
  <si>
    <t>Бусад зардал</t>
  </si>
  <si>
    <t>Үндсэн хөрөнгө данснаас хассан олз /гарз/</t>
  </si>
  <si>
    <t>Биет бус хөрөнгө данснаас хассаны олз /гарз/</t>
  </si>
  <si>
    <t>Хөрөнгө оруулалт борлуулсанаас үүсэн олз /гарз/</t>
  </si>
  <si>
    <t>Бусад ашиг алдагдал</t>
  </si>
  <si>
    <t>Татвар төлөхийн өмнөх ашиг</t>
  </si>
  <si>
    <t>Орлогын татварын зардал</t>
  </si>
  <si>
    <t>Татварын дараах ашиг (алдагдал)</t>
  </si>
  <si>
    <t>Зогсоосон үйл ажиллагааны татварын дараах ашиг</t>
  </si>
  <si>
    <t>Тайлант үеийн цэвэр ашиг (алдагдал)</t>
  </si>
  <si>
    <t>Бусад дэлгэрэнгүй орлого</t>
  </si>
  <si>
    <t>Хөрөнгийн дахин үнэлгээний нэмэгдлийн зөрүү</t>
  </si>
  <si>
    <t>Гадаад валютын хөрвүүлэлтийн зөрүү</t>
  </si>
  <si>
    <t>Бусад олз (гарз)</t>
  </si>
  <si>
    <t xml:space="preserve">Орлогын нийт дүн </t>
  </si>
  <si>
    <t>Нэгж хувьцаанд ногдох суурь ашиг (алдагдал)</t>
  </si>
  <si>
    <t>Ерөнхий нягтлан бодогч                          ____________________/Д.Дашмаа /</t>
  </si>
  <si>
    <t xml:space="preserve">                                                                     Өмчийн өөрчлөлтийн тайлан</t>
  </si>
  <si>
    <t>Хархорин ХК</t>
  </si>
  <si>
    <t xml:space="preserve">Аж ахуй нэгжийн нэр </t>
  </si>
  <si>
    <t xml:space="preserve">  </t>
  </si>
  <si>
    <t>№</t>
  </si>
  <si>
    <t>Өмч</t>
  </si>
  <si>
    <t xml:space="preserve">Халаасны хувьцаа </t>
  </si>
  <si>
    <t>Нийт дүн</t>
  </si>
  <si>
    <t>2018 оны 12-р сарын 31ний үлдэгдэл</t>
  </si>
  <si>
    <t>Нягтлан бодох бүртгэлийн бодлогын өөрчлөлтийн нөлөө, алдааны залруулга</t>
  </si>
  <si>
    <t>Залруулсан үлдэгдэл</t>
  </si>
  <si>
    <t>Өмчид гарсан өөрчлөлт</t>
  </si>
  <si>
    <t>Зарласан ногдол ашиг</t>
  </si>
  <si>
    <t>Дахин үнэлгээний нэмэгдлийн хэрэгжсэн дүн</t>
  </si>
  <si>
    <t>2019оны 12-р сарын 31-ний үлдэгдэл</t>
  </si>
  <si>
    <t xml:space="preserve">Ерөнхий нягтлан бодогч:                              / Д.Дашмаа / </t>
  </si>
  <si>
    <t>2020 оны 12-р сарын 31-ний үлдэгдэл</t>
  </si>
  <si>
    <t>МӨНГӨН ГҮЙЛГЭЭНИЙ ТАЙЛАН</t>
  </si>
  <si>
    <t xml:space="preserve">    Хархорин  ХК</t>
  </si>
  <si>
    <t>____________________________</t>
  </si>
  <si>
    <t xml:space="preserve"> ( Аж ахуйн нэгжийн нэр )</t>
  </si>
  <si>
    <t xml:space="preserve">             /  төгрөгөөр /</t>
  </si>
  <si>
    <t>Үндсэн үйл ажиллагааны мөнгөн гүйлгээ</t>
  </si>
  <si>
    <t>мөнгөн орлогын дүн</t>
  </si>
  <si>
    <t>Бүтээгдэхүүн борлуулсан, үйлчилгээ үзүүлсэний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</si>
  <si>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</si>
  <si>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</si>
  <si>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</si>
  <si>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</si>
  <si>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</si>
  <si>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 xml:space="preserve">Мөнгөн зарлагын дүн </t>
  </si>
  <si>
    <t>Ажиллагчдад олгосон мөнгө</t>
  </si>
  <si>
    <t>Нийгмийн даатгалын байгуулагад төлсөн мөнгө</t>
  </si>
  <si>
    <t>Бараа материал худалдан авахад төлсөн мөнгө</t>
  </si>
  <si>
    <t>Ашиглалтын зардалд төлсөн мөнгө</t>
  </si>
  <si>
    <t>Түлш шатхуун, тээврийн хөлс, сэлбэг хэрэгсэлд төлсөн мөнгө</t>
  </si>
  <si>
    <t>Хүүний төлбөрт төлсөн</t>
  </si>
  <si>
    <t>Татварын байгуулагад төлсөн</t>
  </si>
  <si>
    <t>1.2.9</t>
  </si>
  <si>
    <t>Даатгалын төлбөрт төлсөн мөнгө</t>
  </si>
  <si>
    <t>1.2.10</t>
  </si>
  <si>
    <t>Бусад мөнгөн зарлага</t>
  </si>
  <si>
    <t>Үндсэн үйл ажиллагааны цэвэр мөнгөн гүйлгээний дүн</t>
  </si>
  <si>
    <t>Хөрөнгө оруулалтын үйл ажиллагааны мөнгөн гүйлгээ</t>
  </si>
  <si>
    <t>Худалдсан урт хугацаат хөрөнгийн орлого</t>
  </si>
  <si>
    <t>Худалдаж авсан урт хугацаат хөрөнгө</t>
  </si>
  <si>
    <t>Худалдсан хөрөнгө оруулалтын орлого</t>
  </si>
  <si>
    <t>Худалдаж авсан хөрөнгө оруулалт /тооцоогоор/</t>
  </si>
  <si>
    <t>Хүлээн авсан хүү, ногдол ашиг</t>
  </si>
  <si>
    <t xml:space="preserve">Хөрөнгө оруулалтын үйл ажиллагааны цэвэр мөнгөн гүйлгээний дүн </t>
  </si>
  <si>
    <t>Санхүүгийн үйл ажиллагааны мөнгөн гүйлгээ</t>
  </si>
  <si>
    <t>Гаргасан хувьцаа</t>
  </si>
  <si>
    <t>Банкнаас авсан зээл</t>
  </si>
  <si>
    <t>Санхүүгийн түрээсийн өглөгийн төлбөр</t>
  </si>
  <si>
    <t>Зээлийн төлөлт</t>
  </si>
  <si>
    <t>Улсаас өгсөн санхүүжилт</t>
  </si>
  <si>
    <t>Төрөл бүрийн хандив</t>
  </si>
  <si>
    <t>Урт хугацаат өрийн тайлангийн хугацааны төлөлт</t>
  </si>
  <si>
    <t>Мөнгөөр эргүүлж худалдаж авсан хувьцаа</t>
  </si>
  <si>
    <t>Мөнгөөр төлсөн ногдол ашиг</t>
  </si>
  <si>
    <t>Хүү ба урамшууллын орлого</t>
  </si>
  <si>
    <t>Валютын ханшны зөрүү</t>
  </si>
  <si>
    <t>Банкнаас авсан зээл /Хувь хүнээс/</t>
  </si>
  <si>
    <t>Бүх цэвэр мөнгөн гүйлгээ</t>
  </si>
  <si>
    <t>Мөнгө түүнтэй адилтгах хөрөнгийн эхний үлдэгдэл</t>
  </si>
  <si>
    <t>Мөнгө түүнтэй адилтгах хөрөнгийн эцсийн үлдэгдэл</t>
  </si>
  <si>
    <t>Захирал                                                     _______________/ П. Учрал/</t>
  </si>
  <si>
    <t>Ерөнхий нягтлан бодогч                          _______________/ Д.Дашмаа /</t>
  </si>
  <si>
    <t>2020 оны 12 сарын 31</t>
  </si>
  <si>
    <t xml:space="preserve">Санхүүгийн тайлангийн </t>
  </si>
  <si>
    <t xml:space="preserve">             ТОДРУУЛАГА</t>
  </si>
  <si>
    <t>____Хархорин  ХК_____</t>
  </si>
  <si>
    <t>(Аж ахуй нэгжийн нэр)</t>
  </si>
  <si>
    <t>Үндсэн үйл ажиллагааны чиглэл /төрөл/</t>
  </si>
  <si>
    <t>(а) ______Жимс жимсгэнэ_______________________________________</t>
  </si>
  <si>
    <t>(б) ______Газар тариалан________________________________________</t>
  </si>
  <si>
    <t>(в) _____________________________________________________________</t>
  </si>
  <si>
    <t>Туслах үйл ажиллагааны чиглэл /төрөл/</t>
  </si>
  <si>
    <t>(а)__________________________                          (б)_____________________________</t>
  </si>
  <si>
    <t>(в)____________________________</t>
  </si>
  <si>
    <t>Татвар төлөгчийн газрын нэр байршил:</t>
  </si>
  <si>
    <t>(а)_______________________________________________________</t>
  </si>
  <si>
    <t>(б)_______________________________________________________</t>
  </si>
  <si>
    <t>(в)_______________________________________________________</t>
  </si>
  <si>
    <t xml:space="preserve">                              1 ТАЙЛАН БЭЛДЭХ ҮНДЭСЛЭЛ</t>
  </si>
  <si>
    <t>...............................................................................................................................................</t>
  </si>
  <si>
    <t>..............................................................................................................................................</t>
  </si>
  <si>
    <t>................................................................................................................................................</t>
  </si>
  <si>
    <t>.............................................................................................................................................</t>
  </si>
  <si>
    <t xml:space="preserve">                         2 НЯГТЛАН БОДОХ БҮРТГЭЛИЙН БОДЛОГЫН ӨӨРЧЛӨЛТ</t>
  </si>
  <si>
    <t>.....................................................................................................................................................</t>
  </si>
  <si>
    <t>.................................................................................................................................................</t>
  </si>
  <si>
    <t>3. Мөнгө түүнтэй адилтгах хөрөнгө</t>
  </si>
  <si>
    <t>Мөнгөн хөрөнгийн зүйлс</t>
  </si>
  <si>
    <t>Эхний үлдэгдэл</t>
  </si>
  <si>
    <t>Эцсийн үлдэгдэл</t>
  </si>
  <si>
    <t>Касс дахь мөнгө</t>
  </si>
  <si>
    <t>Банкин дахь мөнгө</t>
  </si>
  <si>
    <t>Мөнгөтэй адилтгах хөрөнгө</t>
  </si>
  <si>
    <t xml:space="preserve">Нийт Дүн </t>
  </si>
  <si>
    <t>(Мөнгө түүнтэй адилтгах хөрөнгөтэй холбоотой тайлбар, тэмдэглэлийг хийнэ.)</t>
  </si>
  <si>
    <t>4. Дансны болон бусад авлага</t>
  </si>
  <si>
    <t>4.1 Дансны авлага</t>
  </si>
  <si>
    <t>Найдваргүй авлагын хасагдуулага</t>
  </si>
  <si>
    <t>Дансны авлага цэвэр дүнгээр</t>
  </si>
  <si>
    <t xml:space="preserve">Нэмэгдсэн </t>
  </si>
  <si>
    <t>Хасагдсан (-)</t>
  </si>
  <si>
    <t xml:space="preserve">         - Хасагдсан </t>
  </si>
  <si>
    <t xml:space="preserve">         -  Найдваргүй болсон</t>
  </si>
  <si>
    <t>4.2 Татвар, нийгмийн даатгалын шимтгэл (НДШ)-н авлага</t>
  </si>
  <si>
    <t>Төрөл</t>
  </si>
  <si>
    <t>ААНОАТ-ын авлага</t>
  </si>
  <si>
    <t>НӨАТ-ын авлага</t>
  </si>
  <si>
    <t>НДШ-ийн авлага</t>
  </si>
  <si>
    <t>4.3 Бусад богино хугацаат авлага (төрлөөр нь ангилна )</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</si>
  <si>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</si>
  <si>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</si>
  <si>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</si>
  <si>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</si>
  <si>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</si>
  <si>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</si>
  <si>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хасагдуулага байгуулсан арга, гадаад валюутаар илэрхийлсэн авлагын талаар болон бусад тайлбар, тэмдэглэлийг хийнэ.)</t>
  </si>
  <si>
    <t>5. Бусад санхүүгийн хөрөнгө</t>
  </si>
  <si>
    <t>6. БАРАА МАТЕРИАЛ</t>
  </si>
  <si>
    <t>Бараа материалын нэр төрөл</t>
  </si>
  <si>
    <t>Бараа</t>
  </si>
  <si>
    <t>Дуусаагүй үйлдвэрлэл</t>
  </si>
  <si>
    <t xml:space="preserve">Бэлэн бүтээгдэхүүн </t>
  </si>
  <si>
    <t>Мал</t>
  </si>
  <si>
    <t>Хангамжийн материал</t>
  </si>
  <si>
    <t>Нийт</t>
  </si>
  <si>
    <t>Эхний үлдэгдэл (өртөгөөр)</t>
  </si>
  <si>
    <t>Нэмэгдсэн дүн</t>
  </si>
  <si>
    <t>Хасагдсан дүн (-)</t>
  </si>
  <si>
    <t xml:space="preserve">Эцсийн үлдэгдэл (өртөгөөр) </t>
  </si>
  <si>
    <t>Үнийн бууралтын гарз (-)</t>
  </si>
  <si>
    <t>Үнийн бууралтын бууралт</t>
  </si>
  <si>
    <t>Дансны цэвэр дүн</t>
  </si>
  <si>
    <t xml:space="preserve">Эхний үлдэгдэл </t>
  </si>
  <si>
    <t>Тэмдэглэл: (Бараа материалын өртөгийг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 )</t>
  </si>
  <si>
    <t>......................................................................................................................................................................................................</t>
  </si>
  <si>
    <t>..........................................................................................................................................................................................................</t>
  </si>
  <si>
    <t>.......................................................................................................................................................................................................</t>
  </si>
  <si>
    <t>7. Борлуулалт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</si>
  <si>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 болон өр төлбөрийн тодорхойлол, хэмжилтийн суурь, борлуулалт хийгдсэн аль  эсвэл хийгдэхэд хүрсэн нөхцөл байдал, борлуулах арга, хугацаа, хүлээн зөвшөөрсөн олз ба гарз болон бусад тайлбар тэмдэглэлийг хийнэ).</t>
  </si>
  <si>
    <t xml:space="preserve">Эцсийн  үлдэгдэл </t>
  </si>
  <si>
    <t>9. Үндсэн хөрөнгө</t>
  </si>
  <si>
    <t xml:space="preserve">Газрын сайжруулалт </t>
  </si>
  <si>
    <t>Барилга, байгууламж</t>
  </si>
  <si>
    <t>Машин тоног төхөөрөмж</t>
  </si>
  <si>
    <t>Тээврийн хэрэгсэл</t>
  </si>
  <si>
    <t>Тавилга эд хогшил</t>
  </si>
  <si>
    <t>Компьютер бусад хэрэгсэл</t>
  </si>
  <si>
    <t>Бусад үндсэн хөрөнгө</t>
  </si>
  <si>
    <t>Үндсэн хөрөнгө /хөрөнгө/</t>
  </si>
  <si>
    <t>Өөрөө үйлдвэрлэсэн</t>
  </si>
  <si>
    <t>Худалдаж авсан</t>
  </si>
  <si>
    <t xml:space="preserve">Үнэ төлбөргүй авсан </t>
  </si>
  <si>
    <t>Дахин үнэлгээний нэмэгдэл</t>
  </si>
  <si>
    <t>Худалдсан</t>
  </si>
  <si>
    <t>Үнэгүй шилжүүлсэн</t>
  </si>
  <si>
    <t>Акталсан</t>
  </si>
  <si>
    <t>Үндсэн хөрөнгө дахин ангилсан</t>
  </si>
  <si>
    <t>Үндсэн хөрөнгө , ХОЗҮХХ хооронд дахин ангилсан</t>
  </si>
  <si>
    <t>Эцсий үлдэгдэл</t>
  </si>
  <si>
    <t>ХУРИМТЛАГДСАН ЭЛЭГДЭЛ</t>
  </si>
  <si>
    <t>Байгууласан элэгпэл</t>
  </si>
  <si>
    <t xml:space="preserve">Дахин үнэлгээгээр нэмэгдсэн </t>
  </si>
  <si>
    <t>Үнэ цэнийн бууралтын буцаалт</t>
  </si>
  <si>
    <t xml:space="preserve">Хасагдсан дүн </t>
  </si>
  <si>
    <t>Данснаас хассан хөрөнгийн дүн</t>
  </si>
  <si>
    <t xml:space="preserve">Дахин үнэлгээгээр хасагдсан </t>
  </si>
  <si>
    <t xml:space="preserve">Үнэ цэнийн бууралт </t>
  </si>
  <si>
    <t>ДАНСНЫ ЦЭВЭР ДҮН</t>
  </si>
  <si>
    <t>Эхний үлдэгдэл (1.1-2.1)</t>
  </si>
  <si>
    <t>Эцсий үлдэгдэл (1.6-2.4)</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</si>
  <si>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эсэх, үнэлсэн эсэх талаар, үндсэн хөрөнгийн дахин ангилал, түүний шалтгаан, бусад тайлбар тэмдэглэл хийнэ.)</t>
  </si>
  <si>
    <t>........................................................................................................................................................................................................................................................................</t>
  </si>
  <si>
    <t xml:space="preserve">10. Биет бус хөрөнгө </t>
  </si>
  <si>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</si>
  <si>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</si>
  <si>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</si>
  <si>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</si>
  <si>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</si>
  <si>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</si>
  <si>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</si>
  <si>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/хөрөнгө/</t>
  </si>
  <si>
    <t>Хуримтлагдсан хорогдол</t>
  </si>
  <si>
    <t>Байгуулсан хорогдол</t>
  </si>
  <si>
    <t>Хасагдсан:</t>
  </si>
  <si>
    <t>Данснаас хассан хөрөнгийн хорогдол</t>
  </si>
  <si>
    <t>Дахин үнэлгээгээр хасагдсан</t>
  </si>
  <si>
    <t>Эцсийн үлдэгдэл (1.4-2.4)</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</si>
  <si>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эсэх, бусад биет бус хөрөнгийн бүрэлдэхүүн болон бусад тайлбар тэмдэглэлийг хийнэ.)</t>
  </si>
  <si>
    <t>...............................................................................................................................................................................................................................</t>
  </si>
  <si>
    <t>..............................................................................................................................................................................................................................</t>
  </si>
  <si>
    <t xml:space="preserve">                                    11. Дуусаагүй Барилга</t>
  </si>
  <si>
    <t>Дуусаагүй барилгын нэр</t>
  </si>
  <si>
    <t>Эхэлсэн огноо</t>
  </si>
  <si>
    <t>Дуусгалтын хувь</t>
  </si>
  <si>
    <t>нийт төсөвт өртөг</t>
  </si>
  <si>
    <t>Ашиглалтанд орох эцсийн хугацаа</t>
  </si>
  <si>
    <t xml:space="preserve">    </t>
  </si>
  <si>
    <t xml:space="preserve">                                   12. Биологийн хөрөнгө</t>
  </si>
  <si>
    <t>Биологийн хөрөнгийн төрөл</t>
  </si>
  <si>
    <t>Тоо</t>
  </si>
  <si>
    <t xml:space="preserve">Дансны үнэ </t>
  </si>
  <si>
    <t>Дансны үнэ</t>
  </si>
  <si>
    <t xml:space="preserve">               13. Урт хугацаат хөрөнгө оруулалт</t>
  </si>
  <si>
    <t>Хөрөнгө оруулалтын төрөл</t>
  </si>
  <si>
    <t>Хөрөнгө оруулалтын хувь</t>
  </si>
  <si>
    <t>Хөрөнгө оруулалтын дүн</t>
  </si>
  <si>
    <t>Тэмдэглэл. (Урт хунгацаат хөрөнгө оруулалттай холбоотой бий болсон олз, гарзын дүн, бүртгэсэн аргыг тодруулана. Охин компани, хамтын хяналттай аж ахуйн нэгж, хараат компанид оруулсан хөрөнгө оруулалтыг НББОУС 27 Нэгтгэсэн болон тусдаа сахнүүгийн тайлангийн дагуу тодруулана).</t>
  </si>
  <si>
    <t>.............................................................................................................................................................................</t>
  </si>
  <si>
    <t>..............................................................................................................................................................................</t>
  </si>
  <si>
    <t xml:space="preserve">14. ХӨРӨНГӨ ОРУУЛАЛТЫН ЗОРИУЛАЛТТАЙ ҮЛ ХӨДЛӨХ ХӨРӨНГӨ </t>
  </si>
  <si>
    <t>Тэмдэглэл. (Хөрөнгө оруулалтын зориулттай үл хөдлөх хөрөнгийн хувьд ашигласан хэмжилтийн суурь, бодит үнэ  цэнийн загвар ашигладаг бол түрээсийн орлого, түрээслэсэн хөрөнгөтэй холбоотой гарсан зардалууд, Хэрэв өртгийн загвар ашигладаг бол хөрөнгийн ашиглалтын хугацаа, элэгдэл тооцох арга болон НББОУС 40 Хөрөнгө оруулалтын зориулалттай үл хөдлөх хөрөнгө-д заасны дагуу бусад тодруулгыг хийнэ).</t>
  </si>
  <si>
    <t>15. Бусад эргэлтийн бус хөрөнгө</t>
  </si>
  <si>
    <t>Тэмдэглэл. (Бусад эргэлтийн хөрөнгийн төрөл тус бүрээр тайлбар, тэмдэглэлийг хийнэ. Урт хугацаат авлагыг тодруулна. )</t>
  </si>
  <si>
    <t>.....................................................................................................................................................................................................</t>
  </si>
  <si>
    <t xml:space="preserve">16. Өр төлбөр </t>
  </si>
  <si>
    <t xml:space="preserve">16.1 Дансны өглөг </t>
  </si>
  <si>
    <t>Ангилал</t>
  </si>
  <si>
    <t xml:space="preserve">  - Төлөгдөх хугацаандаа байгаа</t>
  </si>
  <si>
    <t xml:space="preserve">  - Хугацаа хэтэрсэн</t>
  </si>
  <si>
    <t>16.2 Татварын өр</t>
  </si>
  <si>
    <t>Татварын өргийн төрөл</t>
  </si>
  <si>
    <t>ҮХХ-н татвар</t>
  </si>
  <si>
    <t>Газрын татвар</t>
  </si>
  <si>
    <t>ХАОТ-ын өр</t>
  </si>
  <si>
    <t>ХХОАТ</t>
  </si>
  <si>
    <t>Хогны татвар</t>
  </si>
  <si>
    <t>НДШ</t>
  </si>
  <si>
    <t>16.3 Богино хугацаат зээл</t>
  </si>
  <si>
    <t xml:space="preserve">Төгрөгөөр </t>
  </si>
  <si>
    <t>Валютаар</t>
  </si>
  <si>
    <t>Төгрөгөөр</t>
  </si>
  <si>
    <t xml:space="preserve">  -  Хугацаа хэтэрсэн </t>
  </si>
  <si>
    <t>Хүүгийн өглөг</t>
  </si>
  <si>
    <t xml:space="preserve">Нийт дүн </t>
  </si>
  <si>
    <t>16.4 Богино хугацаат нөөц (өр төлбөр)</t>
  </si>
  <si>
    <t>Нөөцийн төрөл</t>
  </si>
  <si>
    <t>Нэмэгдсэн</t>
  </si>
  <si>
    <t>Хасагдсан (ашиглаан нөөц)</t>
  </si>
  <si>
    <t>Ашиглаагүй буцаан бичсэн дүн</t>
  </si>
  <si>
    <t>Баталгаат засварын</t>
  </si>
  <si>
    <t xml:space="preserve">Нөхөн сэргээлийн </t>
  </si>
  <si>
    <t>Тэмдэглэл. (Урт хугацаат нөөцийн дүнг тодруулна. Нөөцийн төрлөөр тайлбар, тэмдэглэл хийнэ).</t>
  </si>
  <si>
    <t>16.5 Бусад богино хугацаат нөөцийн дүнг тодруулна. Нөөцийн төрлөөр тайлбар тэмдэглэл хийнэ.</t>
  </si>
  <si>
    <t>Урьдчилж төлсөн орлого</t>
  </si>
  <si>
    <t>Урт хугацаат зээлийн дүн</t>
  </si>
  <si>
    <t>төгрөгөөр</t>
  </si>
  <si>
    <t>валютаар</t>
  </si>
  <si>
    <t>Гадны байгууллагаас шууд авсан зээл</t>
  </si>
  <si>
    <t>Гадны байгууллагаас дамжуулан авсан зээл</t>
  </si>
  <si>
    <t>урт хугацаат зээлийн хүү</t>
  </si>
  <si>
    <t>Бусад урт хугацаат өр төлбөрийн дүн (гадаад дотоодын зах зээлд гарсан бонд, өрийн бичиг)</t>
  </si>
  <si>
    <t>Дүн</t>
  </si>
  <si>
    <t>Тэмдэглэл. (Урт хугацаат зээл болон бусад урт хугацаат зээл болон бусад урт хугацаат өр төлбөрийн төрлөөр тайлбар, тэмдэглэл хйинэ).</t>
  </si>
  <si>
    <t>.................................................................................................................................................................................</t>
  </si>
  <si>
    <t xml:space="preserve"> 17. Эздийн өмч</t>
  </si>
  <si>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</si>
  <si>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</si>
  <si>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</si>
  <si>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</si>
  <si>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</si>
  <si>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</si>
  <si>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нэмэгдсэн</t>
  </si>
  <si>
    <t>хасагдсан (-)</t>
  </si>
  <si>
    <t>эцсийн үлдэгдэл</t>
  </si>
  <si>
    <t>17.2 Хөрөнгийн дахин үнэлнгээний нэмэгдэл</t>
  </si>
  <si>
    <t>Үндсэн хөрөнгийн дахин үнэлгээний нэмэгдэл</t>
  </si>
  <si>
    <t>Биет бус хөрөнгийн дахин үнэлгээний нэмэгдэл</t>
  </si>
  <si>
    <t xml:space="preserve">Нэмэгдсэн дүн </t>
  </si>
  <si>
    <t>Дахин үнэлгээний нэмэгдлийн зөрүү</t>
  </si>
  <si>
    <t>Дахин үнэлсэн хөрөнгийн үнэ цэнийн бууралтын гарзын буцаалт</t>
  </si>
  <si>
    <t xml:space="preserve">Дахин үнэлгээний нэмэгдлийн хэрэгжсэн дүн </t>
  </si>
  <si>
    <t>Дахин үнэлсэн хөрөнгийн үнэ цэнийн бууралтын гарз28</t>
  </si>
  <si>
    <t>17.3 Гадаад валютын хөрвүүлэлтийн нөөц</t>
  </si>
  <si>
    <t xml:space="preserve">хасагдсан </t>
  </si>
  <si>
    <t xml:space="preserve">Гадаад үйл ажиллгааны хөрвүүлэлтээс үүссэн зөрүү </t>
  </si>
  <si>
    <t>Бүртгэлийн валютыг толилуулгын валют руу хөрвүүлснээс үүссэн зөрүү</t>
  </si>
  <si>
    <t>Бусад</t>
  </si>
  <si>
    <t>17.4 Эздийн өмчийн бусад хэсэг</t>
  </si>
  <si>
    <t>Тэмдэглэл. (Эздийн өмчийн бусад хэсгийн бүрэлдэхүүн тус бүрээр тодруулж тайлбар, тэмдэглэл хийнэ).</t>
  </si>
  <si>
    <t>..............................................................................................................................................................</t>
  </si>
  <si>
    <t>18. Борлуулалтын орлого болон борлуулалтын өртөг</t>
  </si>
  <si>
    <t xml:space="preserve">Өмнөх оны дүн </t>
  </si>
  <si>
    <t xml:space="preserve">Тайлант оны дүн </t>
  </si>
  <si>
    <t>Борлуулатын орлого:</t>
  </si>
  <si>
    <t>Бараа бүтээгдэхүүн борлуулсны орлого:</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</si>
  <si>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</si>
  <si>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</si>
  <si>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</si>
  <si>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</si>
  <si>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</si>
  <si>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</si>
  <si>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</si>
  <si>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</si>
  <si>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t>19. Бусад орлого, олз (гарз), ашиг (алдагдал)</t>
  </si>
  <si>
    <t>19.1 Бусад орлого</t>
  </si>
  <si>
    <t>Орлогын төрөл</t>
  </si>
  <si>
    <t>19.2 Гадаад валютын ханшийн зөрүүний олз, гарз</t>
  </si>
  <si>
    <t>Мөнгөн хөрөнгийн үлдэгдэлд хийсэн ханшийн тэгшитгэлийн ханшний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</si>
  <si>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</si>
  <si>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</si>
  <si>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</si>
  <si>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19.3 Бусад ашиг (алдагдал)</t>
  </si>
  <si>
    <t>Ашиг алдагдал</t>
  </si>
  <si>
    <t>Хөрөнгийн үнэ цэнийн бууралтын гарз</t>
  </si>
  <si>
    <r>
      <t>ХОЗҮХХ</t>
    </r>
    <r>
      <rPr>
        <vertAlign val="superscript"/>
        <sz val="11"/>
        <color rgb="FF000000"/>
        <rFont val="Arial"/>
        <family val="2"/>
      </rPr>
      <t>29</t>
    </r>
    <r>
      <rPr>
        <sz val="11"/>
        <color rgb="FF000000"/>
        <rFont val="Arial"/>
        <family val="2"/>
      </rPr>
      <t>-ийн бодит үнэ цэнийн өөрчлөлтийн олз, гарз</t>
    </r>
  </si>
  <si>
    <t>ХОЗҮХХ данснаас хассаны олз, гарз</t>
  </si>
  <si>
    <t>Хөрөнгийн дахин үнэлгээний олз, гарз</t>
  </si>
  <si>
    <t>Хөрөнгийн үнэ цэнийн бууралтын гарз (газрын буцаалт)</t>
  </si>
  <si>
    <t xml:space="preserve">                                 20. ЗАРДАЛ</t>
  </si>
  <si>
    <t>20.1 Борлуулалт маркетингийн болон ерөнхий ба удирдлагын зардлууд</t>
  </si>
  <si>
    <t>Зардалын төрөл</t>
  </si>
  <si>
    <t>БорМар</t>
  </si>
  <si>
    <t>ЕрУд</t>
  </si>
  <si>
    <t>Ажиллагчдын цалингийн зардал</t>
  </si>
  <si>
    <t>Аж ахуйн нэгжээс төлсөн НДШ-ийн зардал</t>
  </si>
  <si>
    <t>Албан татвар, төлбөр хураамжийн зардал</t>
  </si>
  <si>
    <t xml:space="preserve">Томилолтын зардал </t>
  </si>
  <si>
    <t>Бичиг хэргийн зардал</t>
  </si>
  <si>
    <t>Шуудан холбооны зардал</t>
  </si>
  <si>
    <t>Мэргэжлийн үйлчилгээний зардал</t>
  </si>
  <si>
    <t>Сургалтын зардал</t>
  </si>
  <si>
    <t>Сонин сэтгүүл захиалгын зардал</t>
  </si>
  <si>
    <t>Даатгалын зардал</t>
  </si>
  <si>
    <t>Ашиглалтын зардал</t>
  </si>
  <si>
    <t>Засварын зардал</t>
  </si>
  <si>
    <t>Элэгдэл, хорогдлын зардал</t>
  </si>
  <si>
    <t>Түрээсийн зардал</t>
  </si>
  <si>
    <t>Харуул хамгаалалын зардал</t>
  </si>
  <si>
    <t>Цэвэрлэгээ үйлчилгээний зардал</t>
  </si>
  <si>
    <t>Тээврийн зардал</t>
  </si>
  <si>
    <t>Шатхууны зардал</t>
  </si>
  <si>
    <t>Хүлээн авалтын зардал</t>
  </si>
  <si>
    <t>Зар сурталчилгааны зардал</t>
  </si>
  <si>
    <t>Материйлын зардал</t>
  </si>
  <si>
    <t>20.2 Бусад зардал</t>
  </si>
  <si>
    <t>Алданги, торгуулийн зардал</t>
  </si>
  <si>
    <t>Хандивийн зардал</t>
  </si>
  <si>
    <t>Найдваргүй авлагын зардал</t>
  </si>
  <si>
    <t>20.3 Цалингийн зардал</t>
  </si>
  <si>
    <t>Ажиллагчдын дундаж тоо</t>
  </si>
  <si>
    <t xml:space="preserve">Цалингийн зардалын дүн </t>
  </si>
  <si>
    <t>Үйлдвэрлэл, үйлчилгээ</t>
  </si>
  <si>
    <t xml:space="preserve">Борлуулалт маркетингийн </t>
  </si>
  <si>
    <t xml:space="preserve">Ерөнхий ба удирдлагын </t>
  </si>
  <si>
    <t>21. Орлогын татварын зардал</t>
  </si>
  <si>
    <t xml:space="preserve">               Өмнөх оны дүн</t>
  </si>
  <si>
    <t xml:space="preserve">             Тайлант оны дүн</t>
  </si>
  <si>
    <t>Тайлант үеийн орлогын татварын зардал</t>
  </si>
  <si>
    <t>Хойшлогдсон татварын зардал (орлого)</t>
  </si>
  <si>
    <t xml:space="preserve">Орлогын татварын зардал (орлого)-ын нийт дүн </t>
  </si>
  <si>
    <t>Тэмдэглэл. (Орлогын татварын зардал (орлого)-ын бүрэлдэхүүн тус бүрээр тайлбар, тэмдэглэл хйинэ.)</t>
  </si>
  <si>
    <t>....................................................................................................................................................................</t>
  </si>
  <si>
    <t>22. ХОЛБООТОЙ ТАЛУУДЫН ТОДРУУЛГА</t>
  </si>
  <si>
    <t xml:space="preserve">22.1 Толгой компани, хамгийн </t>
  </si>
  <si>
    <t>Толгой компани</t>
  </si>
  <si>
    <t>Хамгийн дээд хяналт тавигч толгой компани</t>
  </si>
  <si>
    <t xml:space="preserve">Хамгийн дээд хяналт тавигч хувь хүн </t>
  </si>
  <si>
    <t>Тайлбар</t>
  </si>
  <si>
    <t>Нэр</t>
  </si>
  <si>
    <t>Бүртгэсэн (оршин суугаа) улс</t>
  </si>
  <si>
    <t>Эзэмшлийн хувь</t>
  </si>
  <si>
    <t>22.2 Тэргүүлэх удирдлагын бүрэлдэхүүнд олгосон нөхцөн олговрын тухай мэдээлэл Тэргүүлэх удирдлага гэдэгт ............................................................................................................................. Бүрэлдэхүүнийг хамруулав</t>
  </si>
  <si>
    <t xml:space="preserve">Нөхөн олговрын нэр </t>
  </si>
  <si>
    <t>Өмнөх оны дүн</t>
  </si>
  <si>
    <t>Тайлант оны дүн</t>
  </si>
  <si>
    <t>Богино болон урт хугацааны тэтгэмж</t>
  </si>
  <si>
    <t>Ажил эрхлэлтийн дараах, ажлаас халагдсаны тэтгэмж</t>
  </si>
  <si>
    <t>Хувьцаанд суурилсан төлбөр</t>
  </si>
  <si>
    <t>22.3 Холбоотой талуудтай хийсэн ажил гүйлгээ.</t>
  </si>
  <si>
    <t>Холбоотой талын нэр</t>
  </si>
  <si>
    <t>Ажлын гүйлгээний утга</t>
  </si>
  <si>
    <t>дүн</t>
  </si>
  <si>
    <t>тайлбар</t>
  </si>
  <si>
    <t>23. 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</si>
  <si>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</si>
  <si>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t>
  </si>
  <si>
    <t xml:space="preserve">24. Тайлагналын үеийн дараах үйл явдал </t>
  </si>
  <si>
    <t>Тэмдэглэл: (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</si>
  <si>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t>
  </si>
  <si>
    <t>25. Хөрөнгө оруулалт</t>
  </si>
  <si>
    <t>Тайлант хугацаанд</t>
  </si>
  <si>
    <t xml:space="preserve">Аж ахуй нэгжийн өөрийн хөрөнгөөр </t>
  </si>
  <si>
    <t>Улсын төсөвийн хөрөнгөөр</t>
  </si>
  <si>
    <t>Орон нутгийн төсвийн хөрөнгөөр</t>
  </si>
  <si>
    <t>Банкны зээл</t>
  </si>
  <si>
    <t xml:space="preserve">Гадаадын шууд хөрөнгө оруулалт </t>
  </si>
  <si>
    <t>Гадаадын зээл</t>
  </si>
  <si>
    <t>Гадаадын буцалтгүй тусламж</t>
  </si>
  <si>
    <t>Төсөл, хөтөлбөр, хандив</t>
  </si>
  <si>
    <t>Бусад эх үүсвэр</t>
  </si>
  <si>
    <t>Өвөрхангай аймаг   Хархорин сум   Эрдэнэтолгой баг</t>
  </si>
  <si>
    <t>Усжуулах     Хархорин Тур ХХК-ний Оффиссд  байрладаг</t>
  </si>
  <si>
    <t xml:space="preserve">2021 оны 4-р улиралын </t>
  </si>
  <si>
    <t xml:space="preserve">2021оны 4-р улиралын санхүүгийн </t>
  </si>
  <si>
    <t xml:space="preserve">                      2021  оны 12 сарын 31 өдөр</t>
  </si>
  <si>
    <t xml:space="preserve">2021 оны 12 сарын 31-ны өдрөөр тасалбар болгон гаргасан санхүүгийн тайланд </t>
  </si>
  <si>
    <t xml:space="preserve">                    2021 оны 12 сарын 31 өдөр</t>
  </si>
  <si>
    <t>2021 оны 12-р сарын 31</t>
  </si>
  <si>
    <t xml:space="preserve">                     2021оны 12 -р сарын 31</t>
  </si>
  <si>
    <t>Захирал                                                     ___________________/_Р. Саранцэцэг  /</t>
  </si>
  <si>
    <t>2021 оны 12  сарын 31 өдөр</t>
  </si>
  <si>
    <t xml:space="preserve">Захирал:                                                              / Р. Саранцэцэг  / </t>
  </si>
  <si>
    <t>2021 оны  12 сарын 31</t>
  </si>
  <si>
    <t xml:space="preserve">               2021 оны 12 сарын 31 өдөр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</si>
</sst>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72"/>
      <color theme="0"/>
      <name val="Calibri"/>
      <family val="2"/>
      <scheme val="minor"/>
    </font>
    <font>
      <sz val="72"/>
      <color theme="1"/>
      <name val="Calibri"/>
      <family val="2"/>
      <scheme val="minor"/>
    </font>
    <font>
      <sz val="22"/>
      <color theme="1"/>
      <name val="Calibri"/>
      <family val="2"/>
      <scheme val="minor"/>
    </font>
    <font>
      <sz val="12"/>
      <color theme="1"/>
      <name val="Calibri"/>
      <family val="2"/>
      <scheme val="minor"/>
    </font>
    <font>
      <b/>
      <sz val="12"/>
      <color theme="1"/>
      <name val="Calibri"/>
      <family val="2"/>
      <scheme val="minor"/>
    </font>
    <font>
      <sz val="10"/>
      <color theme="1"/>
      <name val="Arial"/>
      <family val="2"/>
      <charset val="204"/>
    </font>
    <font>
      <b/>
      <sz val="10"/>
      <color theme="1"/>
      <name val="Arial"/>
      <family val="2"/>
    </font>
    <font>
      <b/>
      <sz val="10"/>
      <color theme="1"/>
      <name val="Arial"/>
      <family val="2"/>
      <charset val="204"/>
    </font>
    <font>
      <sz val="11"/>
      <color theme="1"/>
      <name val="Arial"/>
      <family val="2"/>
    </font>
    <font>
      <b/>
      <sz val="11"/>
      <color theme="1"/>
      <name val="Arial"/>
      <family val="2"/>
    </font>
    <font>
      <b/>
      <sz val="16"/>
      <color theme="1"/>
      <name val="Calibri"/>
      <family val="2"/>
      <scheme val="minor"/>
    </font>
    <font>
      <sz val="10"/>
      <color theme="1"/>
      <name val="Arial"/>
      <family val="2"/>
    </font>
    <font>
      <sz val="11"/>
      <color rgb="FF000000"/>
      <name val="Arial"/>
      <family val="2"/>
    </font>
    <font>
      <vertAlign val="superscript"/>
      <sz val="11"/>
      <color rgb="FF000000"/>
      <name val="Arial"/>
      <family val="2"/>
    </font>
  </fonts>
  <fills count="6">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80">
    <xf numFmtId="0" fontId="0" fillId="0" borderId="0" xfId="0"/>
    <xf numFmtId="0" fontId="3" fillId="0" borderId="0" xfId="0" applyFont="1"/>
    <xf numFmtId="0" fontId="3" fillId="0" borderId="1" xfId="0" applyFont="1" applyBorder="1"/>
    <xf numFmtId="0" fontId="6" fillId="0" borderId="0" xfId="0" applyFont="1"/>
    <xf numFmtId="0" fontId="7" fillId="0" borderId="0" xfId="0" applyFont="1"/>
    <xf numFmtId="0" fontId="8" fillId="0" borderId="0" xfId="0" applyFont="1"/>
    <xf numFmtId="0" fontId="8" fillId="0" borderId="0" xfId="0" applyFont="1" applyAlignment="1"/>
    <xf numFmtId="0" fontId="7" fillId="0" borderId="0" xfId="0" applyFont="1" applyAlignment="1">
      <alignment horizontal="left"/>
    </xf>
    <xf numFmtId="0" fontId="9" fillId="0" borderId="0" xfId="0" applyFont="1" applyAlignment="1">
      <alignment vertical="center"/>
    </xf>
    <xf numFmtId="0" fontId="0" fillId="0" borderId="0" xfId="0" applyAlignment="1">
      <alignment horizontal="center"/>
    </xf>
    <xf numFmtId="0" fontId="2"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xf>
    <xf numFmtId="0" fontId="0" fillId="0" borderId="1" xfId="0" applyBorder="1"/>
    <xf numFmtId="43" fontId="0" fillId="0" borderId="1" xfId="1" applyFont="1" applyBorder="1" applyAlignment="1"/>
    <xf numFmtId="43" fontId="0" fillId="0" borderId="1" xfId="1" applyFont="1" applyBorder="1" applyAlignment="1">
      <alignment horizontal="center"/>
    </xf>
    <xf numFmtId="0" fontId="0" fillId="0" borderId="1" xfId="0" applyBorder="1" applyAlignment="1">
      <alignment wrapText="1"/>
    </xf>
    <xf numFmtId="0" fontId="2" fillId="0" borderId="1" xfId="0" applyFont="1" applyBorder="1"/>
    <xf numFmtId="43" fontId="2" fillId="0" borderId="1" xfId="1" applyFont="1" applyBorder="1" applyAlignment="1">
      <alignment horizontal="center"/>
    </xf>
    <xf numFmtId="43" fontId="0" fillId="0" borderId="1" xfId="0" applyNumberFormat="1" applyBorder="1" applyAlignment="1">
      <alignment horizontal="center"/>
    </xf>
    <xf numFmtId="0" fontId="0" fillId="0" borderId="1" xfId="0" applyFill="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center" vertical="top"/>
    </xf>
    <xf numFmtId="0" fontId="0" fillId="0" borderId="1" xfId="0" applyBorder="1" applyAlignment="1">
      <alignment horizontal="center" wrapText="1"/>
    </xf>
    <xf numFmtId="0" fontId="2" fillId="0" borderId="1" xfId="0" applyFont="1" applyBorder="1" applyAlignment="1">
      <alignment horizontal="left"/>
    </xf>
    <xf numFmtId="0" fontId="0" fillId="0" borderId="1" xfId="0" applyBorder="1" applyAlignment="1">
      <alignment horizontal="left"/>
    </xf>
    <xf numFmtId="43" fontId="0" fillId="0" borderId="1" xfId="1" applyFont="1" applyBorder="1"/>
    <xf numFmtId="43" fontId="2" fillId="0" borderId="1" xfId="1" applyFont="1" applyBorder="1"/>
    <xf numFmtId="43" fontId="2" fillId="0" borderId="1" xfId="0" applyNumberFormat="1" applyFont="1" applyBorder="1"/>
    <xf numFmtId="43" fontId="1" fillId="0" borderId="1" xfId="1" applyFont="1" applyBorder="1"/>
    <xf numFmtId="43" fontId="0" fillId="0" borderId="1" xfId="0" applyNumberFormat="1" applyBorder="1"/>
    <xf numFmtId="0" fontId="12" fillId="0" borderId="0" xfId="0" applyFont="1"/>
    <xf numFmtId="0" fontId="13" fillId="0" borderId="0" xfId="0" applyFont="1"/>
    <xf numFmtId="0" fontId="12" fillId="0" borderId="1" xfId="0" applyFont="1" applyBorder="1" applyAlignment="1">
      <alignment wrapText="1"/>
    </xf>
    <xf numFmtId="0" fontId="13" fillId="0" borderId="1" xfId="0" applyFont="1" applyBorder="1"/>
    <xf numFmtId="0" fontId="12" fillId="0" borderId="1" xfId="0" applyFont="1" applyBorder="1" applyAlignment="1">
      <alignment horizontal="center" wrapText="1"/>
    </xf>
    <xf numFmtId="0" fontId="12" fillId="0" borderId="1" xfId="0" applyFont="1" applyBorder="1"/>
    <xf numFmtId="43" fontId="12" fillId="0" borderId="1" xfId="1" applyFont="1" applyBorder="1"/>
    <xf numFmtId="43" fontId="13" fillId="0" borderId="1" xfId="1" applyFont="1" applyBorder="1"/>
    <xf numFmtId="43" fontId="12" fillId="3" borderId="1" xfId="1" applyFont="1" applyFill="1" applyBorder="1"/>
    <xf numFmtId="0" fontId="12" fillId="3" borderId="1" xfId="0" applyFont="1" applyFill="1" applyBorder="1"/>
    <xf numFmtId="43" fontId="13" fillId="3" borderId="1" xfId="0" applyNumberFormat="1" applyFont="1" applyFill="1" applyBorder="1"/>
    <xf numFmtId="43" fontId="12" fillId="3" borderId="1" xfId="0" applyNumberFormat="1" applyFont="1" applyFill="1" applyBorder="1"/>
    <xf numFmtId="0" fontId="14" fillId="0" borderId="0" xfId="0" applyFont="1"/>
    <xf numFmtId="0" fontId="2" fillId="0" borderId="0" xfId="0" applyFont="1"/>
    <xf numFmtId="0" fontId="12" fillId="0" borderId="0" xfId="0" applyFont="1" applyBorder="1"/>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vertical="center"/>
    </xf>
    <xf numFmtId="0" fontId="12" fillId="0" borderId="1" xfId="0" applyFont="1" applyBorder="1" applyAlignment="1">
      <alignment horizontal="center"/>
    </xf>
    <xf numFmtId="0" fontId="13" fillId="0" borderId="1" xfId="0" applyFont="1" applyBorder="1" applyAlignment="1">
      <alignment horizontal="center"/>
    </xf>
    <xf numFmtId="43" fontId="12" fillId="0" borderId="1" xfId="0" applyNumberFormat="1" applyFont="1" applyBorder="1"/>
    <xf numFmtId="0" fontId="13" fillId="0" borderId="1" xfId="0" applyFont="1" applyBorder="1" applyAlignment="1">
      <alignment horizontal="center" wrapText="1"/>
    </xf>
    <xf numFmtId="0" fontId="12" fillId="4" borderId="0" xfId="0" applyFont="1" applyFill="1"/>
    <xf numFmtId="0" fontId="0" fillId="5" borderId="0" xfId="0" applyFill="1"/>
    <xf numFmtId="0" fontId="0" fillId="0" borderId="7" xfId="0" applyFill="1" applyBorder="1"/>
    <xf numFmtId="0" fontId="0" fillId="3" borderId="0" xfId="0" applyFill="1"/>
    <xf numFmtId="0" fontId="0" fillId="0" borderId="8" xfId="0" applyBorder="1"/>
    <xf numFmtId="43" fontId="0" fillId="0" borderId="8" xfId="0" applyNumberFormat="1" applyBorder="1"/>
    <xf numFmtId="43" fontId="0" fillId="0" borderId="8" xfId="1" applyFont="1" applyBorder="1" applyAlignment="1">
      <alignment horizontal="center"/>
    </xf>
    <xf numFmtId="43" fontId="0" fillId="0" borderId="0" xfId="1" applyFont="1" applyBorder="1" applyAlignment="1">
      <alignment horizontal="center"/>
    </xf>
    <xf numFmtId="0" fontId="0" fillId="0" borderId="0" xfId="0" applyBorder="1"/>
    <xf numFmtId="0" fontId="0" fillId="5" borderId="0" xfId="0" applyFill="1" applyBorder="1"/>
    <xf numFmtId="1" fontId="0" fillId="0" borderId="1" xfId="0" applyNumberFormat="1" applyBorder="1"/>
    <xf numFmtId="164" fontId="0" fillId="0" borderId="1" xfId="1" applyNumberFormat="1" applyFont="1" applyBorder="1"/>
    <xf numFmtId="165" fontId="0" fillId="0" borderId="1" xfId="0" applyNumberFormat="1" applyBorder="1"/>
    <xf numFmtId="165" fontId="0" fillId="0" borderId="5" xfId="0" applyNumberFormat="1" applyBorder="1"/>
    <xf numFmtId="0" fontId="0" fillId="0" borderId="5" xfId="0" applyBorder="1"/>
    <xf numFmtId="43" fontId="0" fillId="0" borderId="5" xfId="1" applyFont="1" applyBorder="1"/>
    <xf numFmtId="1" fontId="2" fillId="0" borderId="5" xfId="0" applyNumberFormat="1" applyFont="1" applyBorder="1"/>
    <xf numFmtId="0" fontId="2" fillId="0" borderId="5" xfId="0" applyFont="1" applyBorder="1" applyAlignment="1">
      <alignment wrapText="1"/>
    </xf>
    <xf numFmtId="0" fontId="2" fillId="0" borderId="5" xfId="0" applyFont="1" applyBorder="1"/>
    <xf numFmtId="43" fontId="2" fillId="0" borderId="5" xfId="1" applyFont="1" applyBorder="1"/>
    <xf numFmtId="43" fontId="2" fillId="0" borderId="5" xfId="0" applyNumberFormat="1" applyFont="1" applyBorder="1"/>
    <xf numFmtId="0" fontId="0" fillId="0" borderId="5" xfId="0" applyBorder="1" applyAlignment="1">
      <alignment wrapText="1"/>
    </xf>
    <xf numFmtId="43" fontId="0" fillId="0" borderId="5" xfId="0" applyNumberFormat="1" applyBorder="1"/>
    <xf numFmtId="165" fontId="0" fillId="0" borderId="0" xfId="0" applyNumberFormat="1" applyBorder="1"/>
    <xf numFmtId="43" fontId="0" fillId="0" borderId="0" xfId="0" applyNumberFormat="1" applyBorder="1"/>
    <xf numFmtId="0" fontId="2" fillId="5" borderId="0" xfId="0" applyFont="1" applyFill="1"/>
    <xf numFmtId="0" fontId="0" fillId="0" borderId="0" xfId="0" applyBorder="1" applyAlignment="1">
      <alignment horizontal="center"/>
    </xf>
    <xf numFmtId="0" fontId="0" fillId="5" borderId="0" xfId="0" applyFill="1" applyAlignment="1">
      <alignment horizontal="center"/>
    </xf>
    <xf numFmtId="0" fontId="2" fillId="5" borderId="0" xfId="0" applyFont="1" applyFill="1" applyAlignment="1">
      <alignment horizontal="center"/>
    </xf>
    <xf numFmtId="0" fontId="2" fillId="5" borderId="0" xfId="0" applyFont="1" applyFill="1" applyAlignment="1">
      <alignment horizontal="left"/>
    </xf>
    <xf numFmtId="0" fontId="2" fillId="0" borderId="0" xfId="0" applyFont="1" applyAlignment="1">
      <alignment horizontal="left"/>
    </xf>
    <xf numFmtId="0" fontId="8" fillId="5" borderId="0" xfId="0" applyFont="1" applyFill="1" applyAlignment="1"/>
    <xf numFmtId="0" fontId="0" fillId="0" borderId="0" xfId="0" applyAlignment="1"/>
    <xf numFmtId="0" fontId="0" fillId="0" borderId="2" xfId="0" applyBorder="1" applyAlignment="1">
      <alignment horizontal="center"/>
    </xf>
    <xf numFmtId="0" fontId="0" fillId="0" borderId="4" xfId="0" applyBorder="1" applyAlignment="1"/>
    <xf numFmtId="0" fontId="0" fillId="0" borderId="2" xfId="0" applyBorder="1" applyAlignment="1"/>
    <xf numFmtId="0" fontId="8" fillId="5" borderId="0" xfId="0" applyFont="1" applyFill="1"/>
    <xf numFmtId="0" fontId="0" fillId="0" borderId="1" xfId="0" applyBorder="1" applyAlignment="1">
      <alignment horizontal="left" wrapText="1"/>
    </xf>
    <xf numFmtId="0" fontId="0" fillId="0" borderId="0" xfId="0" applyAlignment="1">
      <alignment horizontal="left"/>
    </xf>
    <xf numFmtId="0" fontId="0" fillId="0" borderId="1" xfId="0" applyFont="1" applyBorder="1"/>
    <xf numFmtId="0" fontId="16" fillId="0" borderId="0" xfId="0" applyFont="1" applyAlignment="1">
      <alignment wrapText="1"/>
    </xf>
    <xf numFmtId="0" fontId="0" fillId="0" borderId="0" xfId="0" applyBorder="1" applyAlignment="1">
      <alignment wrapText="1"/>
    </xf>
    <xf numFmtId="0" fontId="0" fillId="0" borderId="0" xfId="0" applyFill="1" applyBorder="1"/>
    <xf numFmtId="0" fontId="0" fillId="0" borderId="1" xfId="0" applyBorder="1" applyAlignment="1">
      <alignment horizontal="center" vertical="center" wrapText="1"/>
    </xf>
    <xf numFmtId="43" fontId="0" fillId="0" borderId="0" xfId="0" applyNumberFormat="1"/>
    <xf numFmtId="43" fontId="2" fillId="0" borderId="0" xfId="1" applyFont="1" applyBorder="1"/>
    <xf numFmtId="0" fontId="0" fillId="0" borderId="1" xfId="0" applyBorder="1" applyAlignment="1">
      <alignment horizontal="center"/>
    </xf>
    <xf numFmtId="43" fontId="0" fillId="0" borderId="0" xfId="1" applyFont="1"/>
    <xf numFmtId="0" fontId="3" fillId="0" borderId="0" xfId="0" applyFont="1" applyBorder="1"/>
    <xf numFmtId="0" fontId="0" fillId="0" borderId="1" xfId="0" applyBorder="1" applyAlignment="1">
      <alignment vertical="center"/>
    </xf>
    <xf numFmtId="0" fontId="0" fillId="0" borderId="1" xfId="0" applyBorder="1" applyAlignment="1">
      <alignment vertical="center" wrapText="1"/>
    </xf>
    <xf numFmtId="43" fontId="0" fillId="0" borderId="1" xfId="1" applyFont="1" applyBorder="1" applyAlignment="1">
      <alignment vertical="center"/>
    </xf>
    <xf numFmtId="43" fontId="0" fillId="0" borderId="1" xfId="0" applyNumberFormat="1" applyBorder="1" applyAlignment="1">
      <alignment vertical="center"/>
    </xf>
    <xf numFmtId="2" fontId="0" fillId="0" borderId="1" xfId="0" applyNumberFormat="1" applyBorder="1" applyAlignment="1">
      <alignment vertical="center"/>
    </xf>
    <xf numFmtId="0" fontId="0" fillId="0" borderId="1" xfId="0" applyBorder="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0" borderId="0" xfId="0" applyFont="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xf>
    <xf numFmtId="0" fontId="8"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0" fillId="0" borderId="0" xfId="0" applyFont="1" applyBorder="1" applyAlignment="1">
      <alignment horizontal="center" vertical="center"/>
    </xf>
    <xf numFmtId="0" fontId="12" fillId="4" borderId="0" xfId="0" applyFont="1" applyFill="1" applyAlignment="1"/>
    <xf numFmtId="0" fontId="12" fillId="4" borderId="0" xfId="0" applyFont="1" applyFill="1" applyAlignment="1">
      <alignment horizontal="left"/>
    </xf>
    <xf numFmtId="43" fontId="0" fillId="0" borderId="2" xfId="1" applyFont="1" applyBorder="1" applyAlignment="1">
      <alignment horizontal="center"/>
    </xf>
    <xf numFmtId="43" fontId="0" fillId="0" borderId="4" xfId="1"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8" xfId="0" applyBorder="1" applyAlignment="1">
      <alignment horizontal="center" wrapText="1"/>
    </xf>
    <xf numFmtId="0" fontId="0" fillId="0" borderId="0" xfId="0" applyAlignment="1">
      <alignment horizontal="center" wrapText="1"/>
    </xf>
    <xf numFmtId="0" fontId="0" fillId="0" borderId="5" xfId="0" applyBorder="1" applyAlignment="1">
      <alignment horizontal="center"/>
    </xf>
    <xf numFmtId="0" fontId="0" fillId="0" borderId="6" xfId="0" applyBorder="1" applyAlignment="1">
      <alignment horizontal="center"/>
    </xf>
    <xf numFmtId="43" fontId="0" fillId="0" borderId="2" xfId="0" applyNumberFormat="1" applyBorder="1" applyAlignment="1">
      <alignment horizontal="center"/>
    </xf>
    <xf numFmtId="0" fontId="0" fillId="0" borderId="0" xfId="0" applyAlignment="1">
      <alignment horizontal="center"/>
    </xf>
    <xf numFmtId="0" fontId="0" fillId="0" borderId="3" xfId="0" applyBorder="1" applyAlignment="1">
      <alignment horizontal="center"/>
    </xf>
    <xf numFmtId="165" fontId="0" fillId="0" borderId="5" xfId="0" applyNumberFormat="1" applyBorder="1" applyAlignment="1">
      <alignment horizontal="center"/>
    </xf>
    <xf numFmtId="165" fontId="0" fillId="0" borderId="7" xfId="0" applyNumberFormat="1" applyBorder="1" applyAlignment="1">
      <alignment horizontal="center"/>
    </xf>
    <xf numFmtId="165" fontId="0" fillId="0" borderId="6" xfId="0" applyNumberFormat="1" applyBorder="1" applyAlignment="1">
      <alignment horizontal="center"/>
    </xf>
    <xf numFmtId="0" fontId="0" fillId="0" borderId="7" xfId="0" applyBorder="1" applyAlignment="1">
      <alignment horizontal="center"/>
    </xf>
    <xf numFmtId="0" fontId="0" fillId="0" borderId="0" xfId="0" applyFill="1" applyBorder="1" applyAlignment="1">
      <alignment horizontal="center" wrapText="1"/>
    </xf>
    <xf numFmtId="0" fontId="0" fillId="0" borderId="8" xfId="0"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43" fontId="0" fillId="0" borderId="3" xfId="1" applyFont="1" applyBorder="1" applyAlignment="1">
      <alignment horizontal="center"/>
    </xf>
    <xf numFmtId="43" fontId="0" fillId="0" borderId="2" xfId="1" applyFont="1" applyBorder="1" applyAlignment="1">
      <alignment horizontal="right"/>
    </xf>
    <xf numFmtId="43" fontId="0" fillId="0" borderId="3" xfId="1" applyFont="1" applyBorder="1" applyAlignment="1">
      <alignment horizontal="right"/>
    </xf>
    <xf numFmtId="43" fontId="0" fillId="0" borderId="4" xfId="1" applyFont="1" applyBorder="1" applyAlignment="1">
      <alignment horizontal="right"/>
    </xf>
    <xf numFmtId="0" fontId="0" fillId="0" borderId="0"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xf>
    <xf numFmtId="0" fontId="0" fillId="0" borderId="4" xfId="0" applyBorder="1" applyAlignment="1">
      <alignment horizontal="left"/>
    </xf>
    <xf numFmtId="0" fontId="0" fillId="0" borderId="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12" fillId="0" borderId="2" xfId="0" applyFont="1" applyBorder="1" applyAlignment="1">
      <alignment horizontal="center" wrapText="1"/>
    </xf>
    <xf numFmtId="0" fontId="12" fillId="0" borderId="4" xfId="0" applyFont="1" applyBorder="1" applyAlignment="1">
      <alignment horizontal="center" wrapText="1"/>
    </xf>
    <xf numFmtId="0" fontId="0" fillId="0" borderId="4" xfId="0" applyBorder="1"/>
    <xf numFmtId="43" fontId="0" fillId="0" borderId="4" xfId="1" applyFont="1"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Fill="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R36"/>
  <sheetViews>
    <sheetView tabSelected="1" workbookViewId="0">
      <selection activeCell="R20" sqref="R20"/>
    </sheetView>
  </sheetViews>
  <sheetFormatPr baseColWidth="10" defaultColWidth="8.83203125" defaultRowHeight="15" x14ac:dyDescent="0.2"/>
  <cols>
    <col min="1" max="2" width="7.1640625" customWidth="1"/>
    <col min="3" max="3" width="6.5" customWidth="1"/>
    <col min="5" max="5" width="6" customWidth="1"/>
    <col min="6" max="6" width="6.1640625" customWidth="1"/>
    <col min="7" max="7" width="5.5" customWidth="1"/>
    <col min="8" max="8" width="6" customWidth="1"/>
    <col min="9" max="10" width="5.5" customWidth="1"/>
    <col min="11" max="11" width="5.1640625" customWidth="1"/>
  </cols>
  <sheetData>
    <row r="3" spans="1:18" x14ac:dyDescent="0.2">
      <c r="N3" t="s">
        <v>0</v>
      </c>
    </row>
    <row r="4" spans="1:18" x14ac:dyDescent="0.2">
      <c r="N4" t="s">
        <v>1</v>
      </c>
    </row>
    <row r="5" spans="1:18" x14ac:dyDescent="0.2">
      <c r="N5" t="s">
        <v>2</v>
      </c>
    </row>
    <row r="7" spans="1:18" ht="19" x14ac:dyDescent="0.25">
      <c r="A7" s="101" t="s">
        <v>3</v>
      </c>
      <c r="B7" s="101"/>
      <c r="C7" s="101"/>
      <c r="D7" s="101"/>
      <c r="E7" s="2">
        <v>2</v>
      </c>
      <c r="F7" s="2">
        <v>0</v>
      </c>
      <c r="G7" s="2">
        <v>1</v>
      </c>
      <c r="H7" s="2">
        <v>5</v>
      </c>
      <c r="I7" s="2">
        <v>4</v>
      </c>
      <c r="J7" s="2">
        <v>7</v>
      </c>
      <c r="K7" s="2">
        <v>1</v>
      </c>
      <c r="L7" s="1"/>
      <c r="M7" s="1"/>
      <c r="N7" s="1"/>
      <c r="O7" s="1"/>
      <c r="P7" s="1"/>
      <c r="Q7" s="1"/>
      <c r="R7" s="1"/>
    </row>
    <row r="8" spans="1:18" ht="19" x14ac:dyDescent="0.25">
      <c r="A8" s="1" t="s">
        <v>4</v>
      </c>
      <c r="B8" s="1"/>
      <c r="C8" s="1"/>
      <c r="D8" s="1"/>
      <c r="E8" s="1"/>
      <c r="F8" s="1"/>
      <c r="G8" s="1"/>
      <c r="H8" s="1"/>
      <c r="I8" s="1"/>
      <c r="J8" s="1"/>
      <c r="K8" s="1"/>
      <c r="L8" s="1"/>
      <c r="M8" s="1"/>
      <c r="N8" s="1"/>
      <c r="O8" s="1"/>
      <c r="P8" s="1"/>
      <c r="Q8" s="1"/>
      <c r="R8" s="1"/>
    </row>
    <row r="9" spans="1:18" ht="19" x14ac:dyDescent="0.25">
      <c r="A9" s="1" t="s">
        <v>5</v>
      </c>
      <c r="B9" s="1"/>
      <c r="C9" s="1"/>
      <c r="D9" s="1"/>
      <c r="E9" s="1"/>
      <c r="F9" s="1"/>
      <c r="G9" s="1"/>
      <c r="H9" s="1"/>
      <c r="I9" s="1"/>
      <c r="J9" s="1"/>
      <c r="K9" s="1"/>
      <c r="L9" s="1"/>
      <c r="M9" s="1"/>
      <c r="N9" s="1"/>
      <c r="O9" s="1"/>
      <c r="P9" s="1"/>
      <c r="Q9" s="1"/>
      <c r="R9" s="1"/>
    </row>
    <row r="10" spans="1:18" ht="19" x14ac:dyDescent="0.25">
      <c r="A10" s="1" t="s">
        <v>6</v>
      </c>
      <c r="B10" s="1"/>
      <c r="C10" s="1"/>
      <c r="D10" s="1"/>
      <c r="E10" s="1"/>
      <c r="F10" s="1"/>
      <c r="G10" s="1"/>
      <c r="H10" s="1"/>
      <c r="I10" s="1"/>
      <c r="J10" s="1"/>
      <c r="K10" s="1"/>
      <c r="L10" s="1"/>
      <c r="M10" s="1"/>
      <c r="N10" s="1"/>
      <c r="O10" s="1"/>
      <c r="P10" s="1"/>
      <c r="Q10" s="1"/>
      <c r="R10" s="1"/>
    </row>
    <row r="11" spans="1:18" ht="19" x14ac:dyDescent="0.25">
      <c r="A11" s="1" t="s">
        <v>7</v>
      </c>
      <c r="B11" s="1"/>
      <c r="C11" s="1"/>
      <c r="D11" s="1"/>
      <c r="E11" s="1"/>
      <c r="F11" s="1"/>
      <c r="G11" s="1"/>
      <c r="H11" s="1"/>
      <c r="I11" s="1"/>
      <c r="J11" s="1"/>
      <c r="K11" s="1"/>
      <c r="L11" s="1"/>
      <c r="M11" s="1"/>
      <c r="N11" s="1"/>
      <c r="O11" s="1"/>
      <c r="P11" s="1"/>
      <c r="Q11" s="1"/>
      <c r="R11" s="1"/>
    </row>
    <row r="12" spans="1:18" ht="19" x14ac:dyDescent="0.25">
      <c r="A12" s="1" t="s">
        <v>8</v>
      </c>
      <c r="B12" s="1"/>
      <c r="C12" s="1"/>
      <c r="D12" s="1"/>
      <c r="E12" s="1"/>
      <c r="F12" s="1"/>
      <c r="G12" s="1"/>
      <c r="H12" s="1"/>
      <c r="I12" s="1"/>
      <c r="J12" s="1"/>
      <c r="K12" s="1"/>
      <c r="L12" s="1"/>
      <c r="M12" s="1"/>
      <c r="N12" s="1"/>
      <c r="O12" s="1"/>
      <c r="P12" s="1"/>
      <c r="Q12" s="1"/>
      <c r="R12" s="1"/>
    </row>
    <row r="14" spans="1:18" ht="19" x14ac:dyDescent="0.25">
      <c r="N14" s="1"/>
      <c r="O14" s="1"/>
      <c r="P14" s="1"/>
    </row>
    <row r="16" spans="1:18" x14ac:dyDescent="0.2">
      <c r="A16" s="108" t="s">
        <v>9</v>
      </c>
      <c r="B16" s="109"/>
    </row>
    <row r="17" spans="1:18" x14ac:dyDescent="0.2">
      <c r="A17" s="109"/>
      <c r="B17" s="109"/>
    </row>
    <row r="18" spans="1:18" x14ac:dyDescent="0.2">
      <c r="A18" s="109"/>
      <c r="B18" s="109"/>
    </row>
    <row r="19" spans="1:18" x14ac:dyDescent="0.2">
      <c r="A19" s="109"/>
      <c r="B19" s="109"/>
    </row>
    <row r="20" spans="1:18" ht="29" x14ac:dyDescent="0.35">
      <c r="A20" s="109"/>
      <c r="B20" s="109"/>
      <c r="G20" s="3"/>
      <c r="H20" s="3" t="s">
        <v>10</v>
      </c>
      <c r="I20" s="3"/>
      <c r="J20" s="3"/>
    </row>
    <row r="21" spans="1:18" ht="29" x14ac:dyDescent="0.35">
      <c r="G21" s="3" t="s">
        <v>584</v>
      </c>
      <c r="H21" s="3"/>
      <c r="I21" s="3"/>
      <c r="J21" s="3"/>
    </row>
    <row r="22" spans="1:18" ht="29" x14ac:dyDescent="0.35">
      <c r="F22" s="110" t="s">
        <v>11</v>
      </c>
      <c r="G22" s="110"/>
      <c r="H22" s="110"/>
      <c r="I22" s="110"/>
      <c r="J22" s="110"/>
      <c r="K22" s="110"/>
      <c r="L22" s="110"/>
    </row>
    <row r="23" spans="1:18" ht="29" x14ac:dyDescent="0.35">
      <c r="G23" s="3"/>
      <c r="H23" s="3"/>
      <c r="I23" s="3"/>
      <c r="J23" s="3"/>
    </row>
    <row r="32" spans="1:18" ht="19" x14ac:dyDescent="0.25">
      <c r="A32" s="111" t="s">
        <v>12</v>
      </c>
      <c r="B32" s="112"/>
      <c r="C32" s="112"/>
      <c r="D32" s="112"/>
      <c r="E32" s="112"/>
      <c r="F32" s="112"/>
      <c r="G32" s="112"/>
      <c r="H32" s="112"/>
      <c r="I32" s="112"/>
      <c r="J32" s="113"/>
      <c r="K32" s="114" t="s">
        <v>13</v>
      </c>
      <c r="L32" s="114"/>
      <c r="M32" s="114"/>
      <c r="N32" s="114" t="s">
        <v>14</v>
      </c>
      <c r="O32" s="114"/>
      <c r="P32" s="114"/>
      <c r="Q32" s="1"/>
      <c r="R32" s="1"/>
    </row>
    <row r="33" spans="1:16" x14ac:dyDescent="0.2">
      <c r="A33" s="107"/>
      <c r="B33" s="107"/>
      <c r="C33" s="107"/>
      <c r="D33" s="107"/>
      <c r="E33" s="107"/>
      <c r="F33" s="107"/>
      <c r="G33" s="107"/>
      <c r="H33" s="107"/>
      <c r="I33" s="107"/>
      <c r="J33" s="107"/>
      <c r="K33" s="107"/>
      <c r="L33" s="107"/>
      <c r="M33" s="107"/>
      <c r="N33" s="107"/>
      <c r="O33" s="107"/>
      <c r="P33" s="107"/>
    </row>
    <row r="34" spans="1:16" x14ac:dyDescent="0.2">
      <c r="A34" s="107"/>
      <c r="B34" s="107"/>
      <c r="C34" s="107"/>
      <c r="D34" s="107"/>
      <c r="E34" s="107"/>
      <c r="F34" s="107"/>
      <c r="G34" s="107"/>
      <c r="H34" s="107"/>
      <c r="I34" s="107"/>
      <c r="J34" s="107"/>
      <c r="K34" s="107"/>
      <c r="L34" s="107"/>
      <c r="M34" s="107"/>
      <c r="N34" s="107"/>
      <c r="O34" s="107"/>
      <c r="P34" s="107"/>
    </row>
    <row r="35" spans="1:16" x14ac:dyDescent="0.2">
      <c r="A35" s="107"/>
      <c r="B35" s="107"/>
      <c r="C35" s="107"/>
      <c r="D35" s="107"/>
      <c r="E35" s="107"/>
      <c r="F35" s="107"/>
      <c r="G35" s="107"/>
      <c r="H35" s="107"/>
      <c r="I35" s="107"/>
      <c r="J35" s="107"/>
      <c r="K35" s="107"/>
      <c r="L35" s="107"/>
      <c r="M35" s="107"/>
      <c r="N35" s="107"/>
      <c r="O35" s="107"/>
      <c r="P35" s="107"/>
    </row>
    <row r="36" spans="1:16" x14ac:dyDescent="0.2">
      <c r="A36" s="107"/>
      <c r="B36" s="107"/>
      <c r="C36" s="107"/>
      <c r="D36" s="107"/>
      <c r="E36" s="107"/>
      <c r="F36" s="107"/>
      <c r="G36" s="107"/>
      <c r="H36" s="107"/>
      <c r="I36" s="107"/>
      <c r="J36" s="107"/>
      <c r="K36" s="107"/>
      <c r="L36" s="107"/>
      <c r="M36" s="107"/>
      <c r="N36" s="107"/>
      <c r="O36" s="107"/>
      <c r="P36" s="107"/>
    </row>
  </sheetData>
  <mergeCells count="17">
    <mergeCell ref="A33:J33"/>
    <mergeCell ref="K33:M33"/>
    <mergeCell ref="N33:P33"/>
    <mergeCell ref="A16:B20"/>
    <mergeCell ref="F22:L22"/>
    <mergeCell ref="A32:J32"/>
    <mergeCell ref="K32:M32"/>
    <mergeCell ref="N32:P32"/>
    <mergeCell ref="A36:J36"/>
    <mergeCell ref="K36:M36"/>
    <mergeCell ref="N36:P36"/>
    <mergeCell ref="A34:J34"/>
    <mergeCell ref="K34:M34"/>
    <mergeCell ref="N34:P34"/>
    <mergeCell ref="A35:J35"/>
    <mergeCell ref="K35:M35"/>
    <mergeCell ref="N35:P35"/>
  </mergeCell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I30"/>
  <sheetViews>
    <sheetView workbookViewId="0">
      <selection activeCell="A2" sqref="A2:I30"/>
    </sheetView>
  </sheetViews>
  <sheetFormatPr baseColWidth="10" defaultColWidth="8.83203125" defaultRowHeight="15" x14ac:dyDescent="0.2"/>
  <cols>
    <col min="1" max="1" width="4.1640625" customWidth="1"/>
    <col min="2" max="2" width="16.83203125" customWidth="1"/>
    <col min="3" max="3" width="17" customWidth="1"/>
    <col min="4" max="4" width="17.5" customWidth="1"/>
    <col min="5" max="6" width="15.5" customWidth="1"/>
    <col min="7" max="7" width="15.33203125" customWidth="1"/>
    <col min="8" max="8" width="13.1640625" customWidth="1"/>
    <col min="9" max="9" width="21" customWidth="1"/>
  </cols>
  <sheetData>
    <row r="2" spans="1:9" x14ac:dyDescent="0.2">
      <c r="A2" s="54"/>
      <c r="B2" s="54" t="s">
        <v>308</v>
      </c>
      <c r="C2" s="54"/>
      <c r="D2" s="54"/>
      <c r="E2" s="54"/>
      <c r="F2" s="54"/>
      <c r="G2" s="54"/>
      <c r="H2" s="54"/>
      <c r="I2" s="54"/>
    </row>
    <row r="3" spans="1:9" x14ac:dyDescent="0.2">
      <c r="A3" s="13" t="s">
        <v>190</v>
      </c>
      <c r="B3" s="13" t="s">
        <v>296</v>
      </c>
      <c r="C3" s="13" t="s">
        <v>280</v>
      </c>
      <c r="D3" s="13" t="s">
        <v>281</v>
      </c>
    </row>
    <row r="4" spans="1:9" x14ac:dyDescent="0.2">
      <c r="A4" s="13">
        <v>1</v>
      </c>
      <c r="B4" s="13"/>
      <c r="C4" s="26">
        <v>1296917582.5</v>
      </c>
      <c r="D4" s="26">
        <v>1296917582.5</v>
      </c>
    </row>
    <row r="5" spans="1:9" x14ac:dyDescent="0.2">
      <c r="A5" s="13">
        <v>2</v>
      </c>
      <c r="B5" s="13"/>
      <c r="C5" s="13"/>
      <c r="D5" s="13"/>
    </row>
    <row r="6" spans="1:9" x14ac:dyDescent="0.2">
      <c r="A6" s="13">
        <v>3</v>
      </c>
      <c r="B6" s="13" t="s">
        <v>193</v>
      </c>
      <c r="C6" s="30">
        <f>SUM(C4:C5)</f>
        <v>1296917582.5</v>
      </c>
      <c r="D6" s="30">
        <f>SUM(D4:D5)</f>
        <v>1296917582.5</v>
      </c>
    </row>
    <row r="7" spans="1:9" x14ac:dyDescent="0.2">
      <c r="A7" s="61"/>
      <c r="B7" s="61"/>
      <c r="C7" s="61"/>
      <c r="D7" s="61"/>
    </row>
    <row r="8" spans="1:9" x14ac:dyDescent="0.2">
      <c r="A8" s="62"/>
      <c r="B8" s="62" t="s">
        <v>309</v>
      </c>
      <c r="C8" s="62"/>
      <c r="D8" s="62"/>
      <c r="E8" s="54"/>
      <c r="F8" s="54"/>
      <c r="G8" s="54"/>
      <c r="H8" s="54"/>
      <c r="I8" s="54"/>
    </row>
    <row r="10" spans="1:9" x14ac:dyDescent="0.2">
      <c r="A10" s="133" t="s">
        <v>190</v>
      </c>
      <c r="B10" s="133" t="s">
        <v>112</v>
      </c>
      <c r="C10" s="129" t="s">
        <v>310</v>
      </c>
      <c r="D10" s="137"/>
      <c r="E10" s="137"/>
      <c r="F10" s="137"/>
      <c r="G10" s="137"/>
      <c r="H10" s="130"/>
      <c r="I10" s="13"/>
    </row>
    <row r="11" spans="1:9" ht="32" x14ac:dyDescent="0.2">
      <c r="A11" s="134"/>
      <c r="B11" s="134"/>
      <c r="C11" s="16" t="s">
        <v>311</v>
      </c>
      <c r="D11" s="16" t="s">
        <v>312</v>
      </c>
      <c r="E11" s="16" t="s">
        <v>313</v>
      </c>
      <c r="F11" s="13" t="s">
        <v>314</v>
      </c>
      <c r="G11" s="16" t="s">
        <v>315</v>
      </c>
      <c r="H11" s="13"/>
      <c r="I11" s="13" t="s">
        <v>316</v>
      </c>
    </row>
    <row r="12" spans="1:9" ht="46.5" customHeight="1" x14ac:dyDescent="0.2">
      <c r="A12" s="13">
        <v>1</v>
      </c>
      <c r="B12" s="16" t="s">
        <v>317</v>
      </c>
      <c r="C12" s="26">
        <v>2959293.0299999993</v>
      </c>
      <c r="D12" s="26"/>
      <c r="E12" s="26">
        <v>30651329</v>
      </c>
      <c r="F12" s="26">
        <v>51360000</v>
      </c>
      <c r="G12" s="26">
        <v>237145784.82999998</v>
      </c>
      <c r="H12" s="13">
        <v>0</v>
      </c>
      <c r="I12" s="26">
        <v>322116406.86000001</v>
      </c>
    </row>
    <row r="13" spans="1:9" x14ac:dyDescent="0.2">
      <c r="A13" s="13">
        <f t="shared" ref="A13:A18" si="0">A12+1</f>
        <v>2</v>
      </c>
      <c r="B13" s="13" t="s">
        <v>318</v>
      </c>
      <c r="C13" s="26">
        <v>8808761</v>
      </c>
      <c r="D13" s="26"/>
      <c r="E13" s="26">
        <v>442471651.69999999</v>
      </c>
      <c r="F13" s="26">
        <v>19090000</v>
      </c>
      <c r="G13" s="26">
        <v>127615496</v>
      </c>
      <c r="H13" s="13"/>
      <c r="I13" s="26">
        <f>SUM(C13:H13)</f>
        <v>597985908.70000005</v>
      </c>
    </row>
    <row r="14" spans="1:9" x14ac:dyDescent="0.2">
      <c r="A14" s="13">
        <f t="shared" si="0"/>
        <v>3</v>
      </c>
      <c r="B14" s="13" t="s">
        <v>319</v>
      </c>
      <c r="C14" s="26">
        <v>11494718.029999999</v>
      </c>
      <c r="D14" s="26"/>
      <c r="E14" s="26">
        <v>464906140.69999999</v>
      </c>
      <c r="F14" s="26">
        <v>70180000</v>
      </c>
      <c r="G14" s="26">
        <v>128199534.44</v>
      </c>
      <c r="H14" s="13"/>
      <c r="I14" s="26">
        <f t="shared" ref="I14" si="1">SUM(C14:H14)</f>
        <v>674780393.17000008</v>
      </c>
    </row>
    <row r="15" spans="1:9" ht="45" customHeight="1" x14ac:dyDescent="0.2">
      <c r="A15" s="13">
        <f t="shared" si="0"/>
        <v>4</v>
      </c>
      <c r="B15" s="16" t="s">
        <v>320</v>
      </c>
      <c r="C15" s="26">
        <f>C12+C13-C14</f>
        <v>273336</v>
      </c>
      <c r="D15" s="26">
        <f t="shared" ref="D15:I15" si="2">D12+D13-D14</f>
        <v>0</v>
      </c>
      <c r="E15" s="26">
        <f t="shared" si="2"/>
        <v>8216840</v>
      </c>
      <c r="F15" s="26">
        <f t="shared" si="2"/>
        <v>270000</v>
      </c>
      <c r="G15" s="26">
        <f t="shared" si="2"/>
        <v>236561746.38999999</v>
      </c>
      <c r="H15" s="26">
        <f t="shared" si="2"/>
        <v>0</v>
      </c>
      <c r="I15" s="26">
        <f t="shared" si="2"/>
        <v>245321922.38999999</v>
      </c>
    </row>
    <row r="16" spans="1:9" ht="36.75" customHeight="1" x14ac:dyDescent="0.2">
      <c r="A16" s="13">
        <f t="shared" si="0"/>
        <v>5</v>
      </c>
      <c r="B16" s="16" t="s">
        <v>321</v>
      </c>
      <c r="C16" s="13"/>
      <c r="D16" s="26"/>
      <c r="E16" s="26"/>
      <c r="F16" s="13"/>
      <c r="G16" s="26"/>
      <c r="H16" s="13"/>
      <c r="I16" s="26"/>
    </row>
    <row r="17" spans="1:9" ht="38.25" customHeight="1" x14ac:dyDescent="0.2">
      <c r="A17" s="13">
        <f t="shared" si="0"/>
        <v>6</v>
      </c>
      <c r="B17" s="16" t="s">
        <v>322</v>
      </c>
      <c r="C17" s="13"/>
      <c r="D17" s="26"/>
      <c r="E17" s="26"/>
      <c r="F17" s="13"/>
      <c r="G17" s="26"/>
      <c r="H17" s="13"/>
      <c r="I17" s="26"/>
    </row>
    <row r="18" spans="1:9" x14ac:dyDescent="0.2">
      <c r="A18" s="13">
        <f t="shared" si="0"/>
        <v>7</v>
      </c>
      <c r="B18" s="13" t="s">
        <v>323</v>
      </c>
      <c r="C18" s="13"/>
      <c r="D18" s="26"/>
      <c r="E18" s="26"/>
      <c r="F18" s="13"/>
      <c r="G18" s="26"/>
      <c r="H18" s="13"/>
      <c r="I18" s="26"/>
    </row>
    <row r="19" spans="1:9" x14ac:dyDescent="0.2">
      <c r="A19" s="13">
        <v>7.1</v>
      </c>
      <c r="B19" s="13" t="s">
        <v>331</v>
      </c>
      <c r="C19" s="26">
        <f>C15-C16-C17-C18</f>
        <v>273336</v>
      </c>
      <c r="D19" s="26"/>
      <c r="E19" s="26">
        <f>E15-E16-E17-E18</f>
        <v>8216840</v>
      </c>
      <c r="F19" s="26">
        <f t="shared" ref="F19:I19" si="3">F15-F16-F17-F18</f>
        <v>270000</v>
      </c>
      <c r="G19" s="26">
        <f t="shared" si="3"/>
        <v>236561746.38999999</v>
      </c>
      <c r="H19" s="26">
        <f t="shared" si="3"/>
        <v>0</v>
      </c>
      <c r="I19" s="26">
        <f t="shared" si="3"/>
        <v>245321922.38999999</v>
      </c>
    </row>
    <row r="20" spans="1:9" x14ac:dyDescent="0.2">
      <c r="A20" s="131" t="s">
        <v>325</v>
      </c>
      <c r="B20" s="131"/>
      <c r="C20" s="131"/>
      <c r="D20" s="131"/>
      <c r="E20" s="131"/>
      <c r="F20" s="131"/>
      <c r="G20" s="131"/>
      <c r="H20" s="131"/>
      <c r="I20" s="131"/>
    </row>
    <row r="21" spans="1:9" x14ac:dyDescent="0.2">
      <c r="A21" s="136" t="s">
        <v>326</v>
      </c>
      <c r="B21" s="136"/>
      <c r="C21" s="136"/>
      <c r="D21" s="136"/>
      <c r="E21" s="136"/>
      <c r="F21" s="136"/>
      <c r="G21" s="136"/>
      <c r="H21" s="136"/>
      <c r="I21" s="136"/>
    </row>
    <row r="22" spans="1:9" x14ac:dyDescent="0.2">
      <c r="A22" s="136" t="s">
        <v>327</v>
      </c>
      <c r="B22" s="136"/>
      <c r="C22" s="136"/>
      <c r="D22" s="136"/>
      <c r="E22" s="136"/>
      <c r="F22" s="136"/>
      <c r="G22" s="136"/>
      <c r="H22" s="136"/>
      <c r="I22" s="136"/>
    </row>
    <row r="23" spans="1:9" x14ac:dyDescent="0.2">
      <c r="A23" s="136" t="s">
        <v>328</v>
      </c>
      <c r="B23" s="136"/>
      <c r="C23" s="136"/>
      <c r="D23" s="136"/>
      <c r="E23" s="136"/>
      <c r="F23" s="136"/>
      <c r="G23" s="136"/>
      <c r="H23" s="136"/>
      <c r="I23" s="136"/>
    </row>
    <row r="25" spans="1:9" x14ac:dyDescent="0.2">
      <c r="A25" s="54" t="s">
        <v>329</v>
      </c>
      <c r="B25" s="54"/>
      <c r="C25" s="54"/>
      <c r="D25" s="54"/>
      <c r="E25" s="54"/>
      <c r="F25" s="54"/>
      <c r="G25" s="54"/>
      <c r="H25" s="54"/>
      <c r="I25" s="54"/>
    </row>
    <row r="27" spans="1:9" x14ac:dyDescent="0.2">
      <c r="A27" s="132" t="s">
        <v>330</v>
      </c>
      <c r="B27" s="132"/>
      <c r="C27" s="132"/>
      <c r="D27" s="132"/>
      <c r="E27" s="132"/>
      <c r="F27" s="132"/>
      <c r="G27" s="132"/>
      <c r="H27" s="132"/>
      <c r="I27" s="132"/>
    </row>
    <row r="28" spans="1:9" x14ac:dyDescent="0.2">
      <c r="A28" s="136" t="s">
        <v>327</v>
      </c>
      <c r="B28" s="136"/>
      <c r="C28" s="136"/>
      <c r="D28" s="136"/>
      <c r="E28" s="136"/>
      <c r="F28" s="136"/>
      <c r="G28" s="136"/>
      <c r="H28" s="136"/>
      <c r="I28" s="136"/>
    </row>
    <row r="29" spans="1:9" x14ac:dyDescent="0.2">
      <c r="A29" s="136" t="s">
        <v>327</v>
      </c>
      <c r="B29" s="136"/>
      <c r="C29" s="136"/>
      <c r="D29" s="136"/>
      <c r="E29" s="136"/>
      <c r="F29" s="136"/>
      <c r="G29" s="136"/>
      <c r="H29" s="136"/>
      <c r="I29" s="136"/>
    </row>
    <row r="30" spans="1:9" x14ac:dyDescent="0.2">
      <c r="A30" s="136" t="s">
        <v>327</v>
      </c>
      <c r="B30" s="136"/>
      <c r="C30" s="136"/>
      <c r="D30" s="136"/>
      <c r="E30" s="136"/>
      <c r="F30" s="136"/>
      <c r="G30" s="136"/>
      <c r="H30" s="136"/>
      <c r="I30" s="136"/>
    </row>
  </sheetData>
  <mergeCells count="11">
    <mergeCell ref="A22:I22"/>
    <mergeCell ref="A10:A11"/>
    <mergeCell ref="B10:B11"/>
    <mergeCell ref="C10:H10"/>
    <mergeCell ref="A20:I20"/>
    <mergeCell ref="A21:I21"/>
    <mergeCell ref="A23:I23"/>
    <mergeCell ref="A27:I27"/>
    <mergeCell ref="A28:I28"/>
    <mergeCell ref="A29:I29"/>
    <mergeCell ref="A30:I30"/>
  </mergeCell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J43"/>
  <sheetViews>
    <sheetView workbookViewId="0">
      <selection activeCell="A3" sqref="A3:J46"/>
    </sheetView>
  </sheetViews>
  <sheetFormatPr baseColWidth="10" defaultColWidth="8.83203125" defaultRowHeight="15" x14ac:dyDescent="0.2"/>
  <cols>
    <col min="1" max="1" width="5.6640625" customWidth="1"/>
    <col min="2" max="2" width="31" customWidth="1"/>
    <col min="4" max="4" width="16.6640625" customWidth="1"/>
    <col min="5" max="5" width="19.33203125" customWidth="1"/>
    <col min="6" max="6" width="17.6640625" customWidth="1"/>
    <col min="7" max="7" width="15.6640625" customWidth="1"/>
    <col min="8" max="8" width="19.33203125" customWidth="1"/>
    <col min="9" max="9" width="17.1640625" customWidth="1"/>
    <col min="10" max="10" width="27" customWidth="1"/>
  </cols>
  <sheetData>
    <row r="3" spans="1:10" x14ac:dyDescent="0.2">
      <c r="A3" s="54"/>
      <c r="B3" s="54"/>
      <c r="C3" s="54" t="s">
        <v>332</v>
      </c>
      <c r="D3" s="54"/>
      <c r="E3" s="54"/>
      <c r="F3" s="54"/>
      <c r="G3" s="54"/>
      <c r="H3" s="54"/>
      <c r="I3" s="54"/>
      <c r="J3" s="54"/>
    </row>
    <row r="5" spans="1:10" ht="48" x14ac:dyDescent="0.2">
      <c r="A5" s="13" t="s">
        <v>190</v>
      </c>
      <c r="B5" s="16" t="s">
        <v>112</v>
      </c>
      <c r="C5" s="16" t="s">
        <v>333</v>
      </c>
      <c r="D5" s="16" t="s">
        <v>334</v>
      </c>
      <c r="E5" s="16" t="s">
        <v>335</v>
      </c>
      <c r="F5" s="16" t="s">
        <v>336</v>
      </c>
      <c r="G5" s="16" t="s">
        <v>337</v>
      </c>
      <c r="H5" s="16" t="s">
        <v>338</v>
      </c>
      <c r="I5" s="16" t="s">
        <v>339</v>
      </c>
      <c r="J5" s="13" t="s">
        <v>193</v>
      </c>
    </row>
    <row r="6" spans="1:10" x14ac:dyDescent="0.2">
      <c r="A6" s="63">
        <v>1</v>
      </c>
      <c r="B6" s="13" t="s">
        <v>340</v>
      </c>
      <c r="C6" s="13"/>
      <c r="D6" s="26"/>
      <c r="E6" s="64"/>
      <c r="F6" s="26"/>
      <c r="G6" s="26"/>
      <c r="H6" s="26"/>
      <c r="I6" s="26"/>
      <c r="J6" s="26">
        <f>SUM(C6:I6)</f>
        <v>0</v>
      </c>
    </row>
    <row r="7" spans="1:10" x14ac:dyDescent="0.2">
      <c r="A7" s="65">
        <v>1.1000000000000001</v>
      </c>
      <c r="B7" s="13" t="s">
        <v>280</v>
      </c>
      <c r="C7" s="13"/>
      <c r="D7" s="26">
        <v>889893325.42999995</v>
      </c>
      <c r="E7" s="64">
        <v>298887681</v>
      </c>
      <c r="F7" s="26">
        <v>761130649.5</v>
      </c>
      <c r="G7" s="26">
        <v>168541428.83000001</v>
      </c>
      <c r="H7" s="26">
        <v>16993059.48</v>
      </c>
      <c r="I7" s="26">
        <v>1082788304.4000001</v>
      </c>
      <c r="J7" s="30">
        <v>3218234448.6399999</v>
      </c>
    </row>
    <row r="8" spans="1:10" x14ac:dyDescent="0.2">
      <c r="A8" s="65">
        <v>1.2</v>
      </c>
      <c r="B8" s="13" t="s">
        <v>318</v>
      </c>
      <c r="C8" s="13"/>
      <c r="D8" s="26"/>
      <c r="E8" s="26"/>
      <c r="F8" s="26"/>
      <c r="G8" s="26"/>
      <c r="H8" s="26"/>
      <c r="I8" s="13"/>
      <c r="J8" s="30">
        <f>SUM(D8:I8)</f>
        <v>0</v>
      </c>
    </row>
    <row r="9" spans="1:10" x14ac:dyDescent="0.2">
      <c r="A9" s="138"/>
      <c r="B9" s="13" t="s">
        <v>341</v>
      </c>
      <c r="C9" s="13"/>
      <c r="D9" s="26"/>
      <c r="E9" s="26"/>
      <c r="F9" s="26"/>
      <c r="G9" s="13"/>
      <c r="H9" s="26"/>
      <c r="I9" s="13"/>
      <c r="J9" s="30">
        <f>SUM(D9:I9)</f>
        <v>0</v>
      </c>
    </row>
    <row r="10" spans="1:10" x14ac:dyDescent="0.2">
      <c r="A10" s="139"/>
      <c r="B10" s="13" t="s">
        <v>342</v>
      </c>
      <c r="C10" s="13"/>
      <c r="D10" s="26"/>
      <c r="E10" s="26"/>
      <c r="F10" s="26"/>
      <c r="G10" s="26"/>
      <c r="H10" s="26"/>
      <c r="I10" s="13"/>
      <c r="J10" s="30">
        <f>SUM(D10:I10)</f>
        <v>0</v>
      </c>
    </row>
    <row r="11" spans="1:10" x14ac:dyDescent="0.2">
      <c r="A11" s="139"/>
      <c r="B11" s="13" t="s">
        <v>343</v>
      </c>
      <c r="C11" s="13"/>
      <c r="D11" s="26"/>
      <c r="E11" s="26"/>
      <c r="F11" s="26"/>
      <c r="G11" s="13"/>
      <c r="H11" s="26"/>
      <c r="I11" s="13"/>
      <c r="J11" s="30"/>
    </row>
    <row r="12" spans="1:10" x14ac:dyDescent="0.2">
      <c r="A12" s="140"/>
      <c r="B12" s="13" t="s">
        <v>344</v>
      </c>
      <c r="C12" s="13"/>
      <c r="D12" s="26"/>
      <c r="E12" s="26"/>
      <c r="F12" s="26"/>
      <c r="G12" s="13"/>
      <c r="H12" s="26"/>
      <c r="I12" s="13"/>
      <c r="J12" s="30"/>
    </row>
    <row r="13" spans="1:10" x14ac:dyDescent="0.2">
      <c r="A13" s="65">
        <v>1.3</v>
      </c>
      <c r="B13" s="13" t="s">
        <v>319</v>
      </c>
      <c r="C13" s="13"/>
      <c r="D13" s="26">
        <v>20000000</v>
      </c>
      <c r="E13" s="26"/>
      <c r="F13" s="26"/>
      <c r="G13" s="26"/>
      <c r="H13" s="26"/>
      <c r="I13" s="13"/>
      <c r="J13" s="30">
        <f>SUM(C13:I13)</f>
        <v>20000000</v>
      </c>
    </row>
    <row r="14" spans="1:10" x14ac:dyDescent="0.2">
      <c r="A14" s="133"/>
      <c r="B14" s="13" t="s">
        <v>345</v>
      </c>
      <c r="C14" s="13"/>
      <c r="D14" s="26">
        <v>20000000</v>
      </c>
      <c r="E14" s="26"/>
      <c r="F14" s="26"/>
      <c r="G14" s="13"/>
      <c r="H14" s="26"/>
      <c r="I14" s="13"/>
      <c r="J14" s="30">
        <f>SUM(C14:I14)</f>
        <v>20000000</v>
      </c>
    </row>
    <row r="15" spans="1:10" x14ac:dyDescent="0.2">
      <c r="A15" s="141"/>
      <c r="B15" s="13" t="s">
        <v>346</v>
      </c>
      <c r="C15" s="13"/>
      <c r="D15" s="26"/>
      <c r="E15" s="26"/>
      <c r="F15" s="26"/>
      <c r="G15" s="13"/>
      <c r="H15" s="26"/>
      <c r="I15" s="13"/>
      <c r="J15" s="30"/>
    </row>
    <row r="16" spans="1:10" x14ac:dyDescent="0.2">
      <c r="A16" s="141"/>
      <c r="B16" s="13" t="s">
        <v>347</v>
      </c>
      <c r="C16" s="13"/>
      <c r="D16" s="26"/>
      <c r="E16" s="26"/>
      <c r="F16" s="26"/>
      <c r="G16" s="26"/>
      <c r="H16" s="26"/>
      <c r="I16" s="13"/>
      <c r="J16" s="30">
        <f>SUM(C16:I16)</f>
        <v>0</v>
      </c>
    </row>
    <row r="17" spans="1:10" x14ac:dyDescent="0.2">
      <c r="A17" s="134"/>
      <c r="B17" s="13"/>
      <c r="C17" s="13"/>
      <c r="D17" s="26"/>
      <c r="E17" s="26"/>
      <c r="F17" s="26"/>
      <c r="G17" s="13"/>
      <c r="H17" s="13"/>
      <c r="I17" s="13"/>
      <c r="J17" s="30"/>
    </row>
    <row r="18" spans="1:10" x14ac:dyDescent="0.2">
      <c r="A18" s="65">
        <v>1.4</v>
      </c>
      <c r="B18" s="13" t="s">
        <v>348</v>
      </c>
      <c r="C18" s="13"/>
      <c r="D18" s="26"/>
      <c r="E18" s="26"/>
      <c r="F18" s="26"/>
      <c r="G18" s="13"/>
      <c r="H18" s="13"/>
      <c r="I18" s="13"/>
      <c r="J18" s="30"/>
    </row>
    <row r="19" spans="1:10" ht="33" customHeight="1" x14ac:dyDescent="0.2">
      <c r="A19" s="65">
        <v>1.5</v>
      </c>
      <c r="B19" s="16" t="s">
        <v>349</v>
      </c>
      <c r="C19" s="13"/>
      <c r="D19" s="26"/>
      <c r="E19" s="26"/>
      <c r="F19" s="26"/>
      <c r="G19" s="13"/>
      <c r="H19" s="13"/>
      <c r="I19" s="13"/>
      <c r="J19" s="30"/>
    </row>
    <row r="20" spans="1:10" x14ac:dyDescent="0.2">
      <c r="A20" s="66">
        <v>1.6</v>
      </c>
      <c r="B20" s="67" t="s">
        <v>350</v>
      </c>
      <c r="C20" s="67"/>
      <c r="D20" s="68">
        <f>D7+D8-D13</f>
        <v>869893325.42999995</v>
      </c>
      <c r="E20" s="68">
        <f t="shared" ref="E20:J20" si="0">E7+E8-E13</f>
        <v>298887681</v>
      </c>
      <c r="F20" s="68">
        <f t="shared" si="0"/>
        <v>761130649.5</v>
      </c>
      <c r="G20" s="68">
        <f t="shared" si="0"/>
        <v>168541428.83000001</v>
      </c>
      <c r="H20" s="68">
        <f t="shared" si="0"/>
        <v>16993059.48</v>
      </c>
      <c r="I20" s="68">
        <f t="shared" si="0"/>
        <v>1082788304.4000001</v>
      </c>
      <c r="J20" s="68">
        <f t="shared" si="0"/>
        <v>3198234448.6399999</v>
      </c>
    </row>
    <row r="21" spans="1:10" ht="28.5" customHeight="1" x14ac:dyDescent="0.2">
      <c r="A21" s="69">
        <v>2</v>
      </c>
      <c r="B21" s="70" t="s">
        <v>351</v>
      </c>
      <c r="C21" s="71"/>
      <c r="D21" s="71"/>
      <c r="E21" s="72"/>
      <c r="F21" s="72"/>
      <c r="G21" s="71"/>
      <c r="H21" s="71"/>
      <c r="I21" s="71"/>
      <c r="J21" s="73"/>
    </row>
    <row r="22" spans="1:10" ht="32.25" customHeight="1" x14ac:dyDescent="0.2">
      <c r="A22" s="66">
        <v>2.1</v>
      </c>
      <c r="B22" s="74" t="s">
        <v>280</v>
      </c>
      <c r="C22" s="67"/>
      <c r="D22" s="68">
        <v>57721429</v>
      </c>
      <c r="E22" s="68">
        <v>159393926</v>
      </c>
      <c r="F22" s="68">
        <v>179762544</v>
      </c>
      <c r="G22" s="68">
        <v>24739439</v>
      </c>
      <c r="H22" s="68">
        <v>8056872.7800000003</v>
      </c>
      <c r="I22" s="67">
        <v>0</v>
      </c>
      <c r="J22" s="75">
        <v>429674210.77999997</v>
      </c>
    </row>
    <row r="23" spans="1:10" ht="16" x14ac:dyDescent="0.2">
      <c r="A23" s="66">
        <v>2.2000000000000002</v>
      </c>
      <c r="B23" s="74" t="s">
        <v>318</v>
      </c>
      <c r="C23" s="67"/>
      <c r="D23" s="68">
        <v>852346</v>
      </c>
      <c r="E23" s="68"/>
      <c r="F23" s="68">
        <v>1383333</v>
      </c>
      <c r="G23" s="68"/>
      <c r="H23" s="68">
        <v>76122</v>
      </c>
      <c r="I23" s="67"/>
      <c r="J23" s="75">
        <f t="shared" ref="J23:J30" si="1">SUM(D23:I23)</f>
        <v>2311801</v>
      </c>
    </row>
    <row r="24" spans="1:10" ht="32.25" customHeight="1" x14ac:dyDescent="0.2">
      <c r="A24" s="138"/>
      <c r="B24" s="74" t="s">
        <v>352</v>
      </c>
      <c r="C24" s="67"/>
      <c r="D24" s="68">
        <v>852346</v>
      </c>
      <c r="E24" s="68"/>
      <c r="F24" s="68">
        <v>1383333</v>
      </c>
      <c r="G24" s="68"/>
      <c r="H24" s="68">
        <v>76122</v>
      </c>
      <c r="I24" s="67"/>
      <c r="J24" s="75">
        <f t="shared" si="1"/>
        <v>2311801</v>
      </c>
    </row>
    <row r="25" spans="1:10" ht="21" customHeight="1" x14ac:dyDescent="0.2">
      <c r="A25" s="139"/>
      <c r="B25" s="74" t="s">
        <v>353</v>
      </c>
      <c r="C25" s="67"/>
      <c r="D25" s="68"/>
      <c r="E25" s="68"/>
      <c r="F25" s="68"/>
      <c r="G25" s="68"/>
      <c r="H25" s="67"/>
      <c r="I25" s="67"/>
      <c r="J25" s="75">
        <f t="shared" si="1"/>
        <v>0</v>
      </c>
    </row>
    <row r="26" spans="1:10" ht="16.5" customHeight="1" x14ac:dyDescent="0.2">
      <c r="A26" s="140"/>
      <c r="B26" s="74" t="s">
        <v>354</v>
      </c>
      <c r="C26" s="67"/>
      <c r="D26" s="68"/>
      <c r="E26" s="68"/>
      <c r="F26" s="68"/>
      <c r="G26" s="68"/>
      <c r="H26" s="67"/>
      <c r="I26" s="67"/>
      <c r="J26" s="75">
        <f t="shared" si="1"/>
        <v>0</v>
      </c>
    </row>
    <row r="27" spans="1:10" ht="16" x14ac:dyDescent="0.2">
      <c r="A27" s="66">
        <v>2.2999999999999998</v>
      </c>
      <c r="B27" s="74" t="s">
        <v>355</v>
      </c>
      <c r="C27" s="67"/>
      <c r="D27" s="68"/>
      <c r="E27" s="68"/>
      <c r="F27" s="68"/>
      <c r="G27" s="68"/>
      <c r="H27" s="67"/>
      <c r="I27" s="67"/>
      <c r="J27" s="75">
        <f t="shared" si="1"/>
        <v>0</v>
      </c>
    </row>
    <row r="28" spans="1:10" ht="26.25" customHeight="1" x14ac:dyDescent="0.2">
      <c r="A28" s="138"/>
      <c r="B28" s="74" t="s">
        <v>356</v>
      </c>
      <c r="C28" s="67"/>
      <c r="D28" s="68"/>
      <c r="E28" s="68"/>
      <c r="F28" s="68"/>
      <c r="G28" s="68"/>
      <c r="H28" s="67"/>
      <c r="I28" s="67"/>
      <c r="J28" s="75">
        <f t="shared" si="1"/>
        <v>0</v>
      </c>
    </row>
    <row r="29" spans="1:10" ht="21" customHeight="1" x14ac:dyDescent="0.2">
      <c r="A29" s="139"/>
      <c r="B29" s="74" t="s">
        <v>357</v>
      </c>
      <c r="C29" s="67"/>
      <c r="D29" s="68"/>
      <c r="E29" s="68"/>
      <c r="F29" s="68"/>
      <c r="G29" s="68"/>
      <c r="H29" s="67"/>
      <c r="I29" s="67"/>
      <c r="J29" s="75">
        <f t="shared" si="1"/>
        <v>0</v>
      </c>
    </row>
    <row r="30" spans="1:10" ht="27" customHeight="1" x14ac:dyDescent="0.2">
      <c r="A30" s="140"/>
      <c r="B30" s="74" t="s">
        <v>358</v>
      </c>
      <c r="C30" s="67"/>
      <c r="D30" s="68"/>
      <c r="E30" s="68"/>
      <c r="F30" s="68"/>
      <c r="G30" s="68"/>
      <c r="H30" s="67"/>
      <c r="I30" s="67"/>
      <c r="J30" s="75">
        <f t="shared" si="1"/>
        <v>0</v>
      </c>
    </row>
    <row r="31" spans="1:10" ht="28.5" customHeight="1" x14ac:dyDescent="0.2">
      <c r="A31" s="66">
        <v>2.4</v>
      </c>
      <c r="B31" s="74" t="s">
        <v>350</v>
      </c>
      <c r="C31" s="67"/>
      <c r="D31" s="68">
        <f>D22+D23-D27</f>
        <v>58573775</v>
      </c>
      <c r="E31" s="68">
        <f t="shared" ref="E31:J31" si="2">E22+E23-E27</f>
        <v>159393926</v>
      </c>
      <c r="F31" s="68">
        <f t="shared" si="2"/>
        <v>181145877</v>
      </c>
      <c r="G31" s="68">
        <f t="shared" si="2"/>
        <v>24739439</v>
      </c>
      <c r="H31" s="68">
        <f t="shared" si="2"/>
        <v>8132994.7800000003</v>
      </c>
      <c r="I31" s="68">
        <f t="shared" si="2"/>
        <v>0</v>
      </c>
      <c r="J31" s="68">
        <f t="shared" si="2"/>
        <v>431986011.77999997</v>
      </c>
    </row>
    <row r="32" spans="1:10" ht="27.75" customHeight="1" x14ac:dyDescent="0.2">
      <c r="A32" s="69">
        <v>3</v>
      </c>
      <c r="B32" s="70" t="s">
        <v>359</v>
      </c>
      <c r="C32" s="71"/>
      <c r="D32" s="72"/>
      <c r="E32" s="72"/>
      <c r="F32" s="72"/>
      <c r="G32" s="72"/>
      <c r="H32" s="71"/>
      <c r="I32" s="71"/>
      <c r="J32" s="75"/>
    </row>
    <row r="33" spans="1:10" ht="28.5" customHeight="1" x14ac:dyDescent="0.2">
      <c r="A33" s="66">
        <v>3.1</v>
      </c>
      <c r="B33" s="74" t="s">
        <v>360</v>
      </c>
      <c r="C33" s="67"/>
      <c r="D33" s="68">
        <f>D7-D22</f>
        <v>832171896.42999995</v>
      </c>
      <c r="E33" s="68">
        <f t="shared" ref="E33:J33" si="3">E7-E22</f>
        <v>139493755</v>
      </c>
      <c r="F33" s="68">
        <f t="shared" si="3"/>
        <v>581368105.5</v>
      </c>
      <c r="G33" s="68">
        <f t="shared" si="3"/>
        <v>143801989.83000001</v>
      </c>
      <c r="H33" s="68">
        <f t="shared" si="3"/>
        <v>8936186.6999999993</v>
      </c>
      <c r="I33" s="68">
        <f t="shared" si="3"/>
        <v>1082788304.4000001</v>
      </c>
      <c r="J33" s="68">
        <f t="shared" si="3"/>
        <v>2788560237.8599997</v>
      </c>
    </row>
    <row r="34" spans="1:10" ht="27" customHeight="1" x14ac:dyDescent="0.2">
      <c r="A34" s="66">
        <v>3.2</v>
      </c>
      <c r="B34" s="74" t="s">
        <v>361</v>
      </c>
      <c r="C34" s="67"/>
      <c r="D34" s="68">
        <f>D20-D31</f>
        <v>811319550.42999995</v>
      </c>
      <c r="E34" s="68">
        <f t="shared" ref="E34:I34" si="4">E20-E31</f>
        <v>139493755</v>
      </c>
      <c r="F34" s="68">
        <f t="shared" si="4"/>
        <v>579984772.5</v>
      </c>
      <c r="G34" s="68">
        <f t="shared" si="4"/>
        <v>143801989.83000001</v>
      </c>
      <c r="H34" s="68">
        <f t="shared" si="4"/>
        <v>8860064.6999999993</v>
      </c>
      <c r="I34" s="68">
        <f t="shared" si="4"/>
        <v>1082788304.4000001</v>
      </c>
      <c r="J34" s="68">
        <f>SUM(D34:I34)</f>
        <v>2766248436.8599997</v>
      </c>
    </row>
    <row r="35" spans="1:10" x14ac:dyDescent="0.2">
      <c r="A35" s="66"/>
      <c r="B35" s="67"/>
      <c r="C35" s="67"/>
      <c r="D35" s="67"/>
      <c r="E35" s="67"/>
      <c r="F35" s="67"/>
      <c r="G35" s="67"/>
      <c r="H35" s="67"/>
      <c r="I35" s="67"/>
      <c r="J35" s="75"/>
    </row>
    <row r="36" spans="1:10" x14ac:dyDescent="0.2">
      <c r="A36" s="76"/>
      <c r="B36" s="61"/>
      <c r="C36" s="61"/>
      <c r="D36" s="61"/>
      <c r="E36" s="61"/>
      <c r="F36" s="77"/>
      <c r="G36" s="61"/>
      <c r="H36" s="61"/>
      <c r="I36" s="61"/>
      <c r="J36" s="61"/>
    </row>
    <row r="37" spans="1:10" x14ac:dyDescent="0.2">
      <c r="A37" s="142" t="s">
        <v>362</v>
      </c>
      <c r="B37" s="142"/>
      <c r="C37" s="142"/>
      <c r="D37" s="142"/>
      <c r="E37" s="142"/>
      <c r="F37" s="142"/>
      <c r="G37" s="142"/>
      <c r="H37" s="142"/>
      <c r="I37" s="142"/>
      <c r="J37" s="142"/>
    </row>
    <row r="38" spans="1:10" x14ac:dyDescent="0.2">
      <c r="A38" s="142"/>
      <c r="B38" s="142"/>
      <c r="C38" s="142"/>
      <c r="D38" s="142"/>
      <c r="E38" s="142"/>
      <c r="F38" s="142"/>
      <c r="G38" s="142"/>
      <c r="H38" s="142"/>
      <c r="I38" s="142"/>
      <c r="J38" s="142"/>
    </row>
    <row r="39" spans="1:10" x14ac:dyDescent="0.2">
      <c r="A39" s="142"/>
      <c r="B39" s="142"/>
      <c r="C39" s="142"/>
      <c r="D39" s="142"/>
      <c r="E39" s="142"/>
      <c r="F39" s="142"/>
      <c r="G39" s="142"/>
      <c r="H39" s="142"/>
      <c r="I39" s="142"/>
      <c r="J39" s="142"/>
    </row>
    <row r="41" spans="1:10" x14ac:dyDescent="0.2">
      <c r="A41" s="136" t="s">
        <v>363</v>
      </c>
      <c r="B41" s="136"/>
      <c r="C41" s="136"/>
      <c r="D41" s="136"/>
      <c r="E41" s="136"/>
      <c r="F41" s="136"/>
      <c r="G41" s="136"/>
      <c r="H41" s="136"/>
      <c r="I41" s="136"/>
      <c r="J41" s="136"/>
    </row>
    <row r="42" spans="1:10" x14ac:dyDescent="0.2">
      <c r="A42" s="136" t="s">
        <v>363</v>
      </c>
      <c r="B42" s="136"/>
      <c r="C42" s="136"/>
      <c r="D42" s="136"/>
      <c r="E42" s="136"/>
      <c r="F42" s="136"/>
      <c r="G42" s="136"/>
      <c r="H42" s="136"/>
      <c r="I42" s="136"/>
      <c r="J42" s="136"/>
    </row>
    <row r="43" spans="1:10" x14ac:dyDescent="0.2">
      <c r="A43" s="136" t="s">
        <v>363</v>
      </c>
      <c r="B43" s="136"/>
      <c r="C43" s="136"/>
      <c r="D43" s="136"/>
      <c r="E43" s="136"/>
      <c r="F43" s="136"/>
      <c r="G43" s="136"/>
      <c r="H43" s="136"/>
      <c r="I43" s="136"/>
      <c r="J43" s="136"/>
    </row>
  </sheetData>
  <mergeCells count="8">
    <mergeCell ref="A42:J42"/>
    <mergeCell ref="A43:J43"/>
    <mergeCell ref="A9:A12"/>
    <mergeCell ref="A14:A17"/>
    <mergeCell ref="A24:A26"/>
    <mergeCell ref="A28:A30"/>
    <mergeCell ref="A37:J39"/>
    <mergeCell ref="A41:J41"/>
  </mergeCells>
  <pageMargins left="0.7" right="0.7" top="0.75" bottom="0.75"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J38"/>
  <sheetViews>
    <sheetView workbookViewId="0">
      <selection activeCell="A2" sqref="A2:J38"/>
    </sheetView>
  </sheetViews>
  <sheetFormatPr baseColWidth="10" defaultColWidth="8.83203125" defaultRowHeight="15" x14ac:dyDescent="0.2"/>
  <cols>
    <col min="1" max="1" width="4.83203125" customWidth="1"/>
    <col min="2" max="2" width="31.83203125" customWidth="1"/>
    <col min="4" max="4" width="15" customWidth="1"/>
    <col min="8" max="8" width="15.5" customWidth="1"/>
    <col min="10" max="10" width="19.5" customWidth="1"/>
  </cols>
  <sheetData>
    <row r="2" spans="1:10" x14ac:dyDescent="0.2">
      <c r="A2" s="54"/>
      <c r="B2" s="54" t="s">
        <v>364</v>
      </c>
      <c r="C2" s="54"/>
      <c r="D2" s="54"/>
      <c r="E2" s="54"/>
      <c r="F2" s="54"/>
      <c r="G2" s="54"/>
      <c r="H2" s="54"/>
      <c r="I2" s="54"/>
      <c r="J2" s="54"/>
    </row>
    <row r="4" spans="1:10" ht="48" x14ac:dyDescent="0.2">
      <c r="A4" s="13" t="s">
        <v>190</v>
      </c>
      <c r="B4" s="16" t="s">
        <v>112</v>
      </c>
      <c r="C4" s="16" t="s">
        <v>365</v>
      </c>
      <c r="D4" s="16" t="s">
        <v>366</v>
      </c>
      <c r="E4" s="13" t="s">
        <v>367</v>
      </c>
      <c r="F4" s="16" t="s">
        <v>368</v>
      </c>
      <c r="G4" s="16" t="s">
        <v>369</v>
      </c>
      <c r="H4" s="16" t="s">
        <v>370</v>
      </c>
      <c r="I4" s="16" t="s">
        <v>371</v>
      </c>
      <c r="J4" s="13" t="s">
        <v>193</v>
      </c>
    </row>
    <row r="5" spans="1:10" x14ac:dyDescent="0.2">
      <c r="A5" s="63">
        <v>1</v>
      </c>
      <c r="B5" s="13" t="s">
        <v>372</v>
      </c>
      <c r="C5" s="13"/>
      <c r="D5" s="13"/>
      <c r="E5" s="13"/>
      <c r="F5" s="13"/>
      <c r="G5" s="13"/>
      <c r="H5" s="13"/>
      <c r="I5" s="13"/>
      <c r="J5" s="13"/>
    </row>
    <row r="6" spans="1:10" x14ac:dyDescent="0.2">
      <c r="A6" s="65">
        <v>1.1000000000000001</v>
      </c>
      <c r="B6" s="13" t="s">
        <v>280</v>
      </c>
      <c r="C6" s="13"/>
      <c r="D6" s="13"/>
      <c r="E6" s="13"/>
      <c r="F6" s="13"/>
      <c r="G6" s="13"/>
      <c r="H6" s="13"/>
      <c r="I6" s="13"/>
      <c r="J6" s="13"/>
    </row>
    <row r="7" spans="1:10" x14ac:dyDescent="0.2">
      <c r="A7" s="65">
        <v>1.2</v>
      </c>
      <c r="B7" s="13" t="s">
        <v>318</v>
      </c>
      <c r="C7" s="13"/>
      <c r="D7" s="13"/>
      <c r="E7" s="13"/>
      <c r="F7" s="13"/>
      <c r="G7" s="13"/>
      <c r="H7" s="13"/>
      <c r="I7" s="13"/>
      <c r="J7" s="13"/>
    </row>
    <row r="8" spans="1:10" x14ac:dyDescent="0.2">
      <c r="A8" s="138"/>
      <c r="B8" s="13" t="s">
        <v>341</v>
      </c>
      <c r="C8" s="13"/>
      <c r="D8" s="13"/>
      <c r="E8" s="13"/>
      <c r="F8" s="13"/>
      <c r="G8" s="13"/>
      <c r="H8" s="13"/>
      <c r="I8" s="13"/>
      <c r="J8" s="13"/>
    </row>
    <row r="9" spans="1:10" x14ac:dyDescent="0.2">
      <c r="A9" s="139"/>
      <c r="B9" s="13" t="s">
        <v>342</v>
      </c>
      <c r="C9" s="13"/>
      <c r="D9" s="13"/>
      <c r="E9" s="13"/>
      <c r="F9" s="13"/>
      <c r="G9" s="13"/>
      <c r="H9" s="13"/>
      <c r="I9" s="13"/>
      <c r="J9" s="13"/>
    </row>
    <row r="10" spans="1:10" x14ac:dyDescent="0.2">
      <c r="A10" s="139"/>
      <c r="B10" s="13" t="s">
        <v>343</v>
      </c>
      <c r="C10" s="13"/>
      <c r="D10" s="13"/>
      <c r="E10" s="13"/>
      <c r="F10" s="13"/>
      <c r="G10" s="13"/>
      <c r="H10" s="13"/>
      <c r="I10" s="13"/>
      <c r="J10" s="13"/>
    </row>
    <row r="11" spans="1:10" x14ac:dyDescent="0.2">
      <c r="A11" s="140"/>
      <c r="B11" s="13" t="s">
        <v>344</v>
      </c>
      <c r="C11" s="13"/>
      <c r="D11" s="13"/>
      <c r="E11" s="13"/>
      <c r="F11" s="13"/>
      <c r="G11" s="13"/>
      <c r="H11" s="13"/>
      <c r="I11" s="13"/>
      <c r="J11" s="13"/>
    </row>
    <row r="12" spans="1:10" x14ac:dyDescent="0.2">
      <c r="A12" s="65">
        <v>1.3</v>
      </c>
      <c r="B12" s="13" t="s">
        <v>319</v>
      </c>
      <c r="C12" s="13"/>
      <c r="D12" s="13"/>
      <c r="E12" s="13"/>
      <c r="F12" s="13"/>
      <c r="G12" s="13"/>
      <c r="H12" s="13"/>
      <c r="I12" s="13"/>
      <c r="J12" s="13"/>
    </row>
    <row r="13" spans="1:10" x14ac:dyDescent="0.2">
      <c r="A13" s="133"/>
      <c r="B13" s="13" t="s">
        <v>345</v>
      </c>
      <c r="C13" s="13"/>
      <c r="D13" s="13"/>
      <c r="E13" s="13"/>
      <c r="F13" s="13"/>
      <c r="G13" s="13"/>
      <c r="H13" s="13"/>
      <c r="I13" s="13"/>
      <c r="J13" s="13"/>
    </row>
    <row r="14" spans="1:10" x14ac:dyDescent="0.2">
      <c r="A14" s="141"/>
      <c r="B14" s="13" t="s">
        <v>346</v>
      </c>
      <c r="C14" s="13"/>
      <c r="D14" s="13"/>
      <c r="E14" s="13"/>
      <c r="F14" s="13"/>
      <c r="G14" s="13"/>
      <c r="H14" s="13"/>
      <c r="I14" s="13"/>
      <c r="J14" s="13"/>
    </row>
    <row r="15" spans="1:10" x14ac:dyDescent="0.2">
      <c r="A15" s="141"/>
      <c r="B15" s="13" t="s">
        <v>347</v>
      </c>
      <c r="C15" s="13"/>
      <c r="D15" s="13"/>
      <c r="E15" s="13"/>
      <c r="F15" s="13"/>
      <c r="G15" s="13"/>
      <c r="H15" s="13"/>
      <c r="I15" s="13"/>
      <c r="J15" s="13"/>
    </row>
    <row r="16" spans="1:10" x14ac:dyDescent="0.2">
      <c r="A16" s="134"/>
      <c r="B16" s="13"/>
      <c r="C16" s="13"/>
      <c r="D16" s="13"/>
      <c r="E16" s="13"/>
      <c r="F16" s="13"/>
      <c r="G16" s="13"/>
      <c r="H16" s="13"/>
      <c r="I16" s="13"/>
      <c r="J16" s="13"/>
    </row>
    <row r="17" spans="1:10" x14ac:dyDescent="0.2">
      <c r="A17" s="65">
        <v>1.4</v>
      </c>
      <c r="B17" s="13" t="s">
        <v>281</v>
      </c>
      <c r="C17" s="13"/>
      <c r="D17" s="13"/>
      <c r="E17" s="13"/>
      <c r="F17" s="13"/>
      <c r="G17" s="13"/>
      <c r="H17" s="13"/>
      <c r="I17" s="13"/>
      <c r="J17" s="13"/>
    </row>
    <row r="18" spans="1:10" x14ac:dyDescent="0.2">
      <c r="A18" s="13">
        <v>2</v>
      </c>
      <c r="B18" s="13" t="s">
        <v>373</v>
      </c>
      <c r="C18" s="13"/>
      <c r="D18" s="13"/>
      <c r="E18" s="13"/>
      <c r="F18" s="13"/>
      <c r="G18" s="13"/>
      <c r="H18" s="13"/>
      <c r="I18" s="13"/>
      <c r="J18" s="13"/>
    </row>
    <row r="19" spans="1:10" x14ac:dyDescent="0.2">
      <c r="A19" s="65">
        <v>2.1</v>
      </c>
      <c r="B19" s="13" t="s">
        <v>280</v>
      </c>
      <c r="C19" s="13"/>
      <c r="D19" s="13"/>
      <c r="E19" s="13"/>
      <c r="F19" s="13"/>
      <c r="G19" s="13"/>
      <c r="H19" s="13"/>
      <c r="I19" s="13"/>
      <c r="J19" s="13"/>
    </row>
    <row r="20" spans="1:10" x14ac:dyDescent="0.2">
      <c r="A20" s="65">
        <v>2.2000000000000002</v>
      </c>
      <c r="B20" s="13" t="s">
        <v>318</v>
      </c>
      <c r="C20" s="13"/>
      <c r="D20" s="13"/>
      <c r="E20" s="13"/>
      <c r="F20" s="13"/>
      <c r="G20" s="13"/>
      <c r="H20" s="13"/>
      <c r="I20" s="13"/>
      <c r="J20" s="13"/>
    </row>
    <row r="21" spans="1:10" x14ac:dyDescent="0.2">
      <c r="A21" s="133"/>
      <c r="B21" s="13" t="s">
        <v>374</v>
      </c>
      <c r="C21" s="13"/>
      <c r="D21" s="13"/>
      <c r="E21" s="13"/>
      <c r="F21" s="13"/>
      <c r="G21" s="13"/>
      <c r="H21" s="13"/>
      <c r="I21" s="13"/>
      <c r="J21" s="13"/>
    </row>
    <row r="22" spans="1:10" x14ac:dyDescent="0.2">
      <c r="A22" s="141"/>
      <c r="B22" s="13" t="s">
        <v>353</v>
      </c>
      <c r="C22" s="13"/>
      <c r="D22" s="13"/>
      <c r="E22" s="13"/>
      <c r="F22" s="13"/>
      <c r="G22" s="13"/>
      <c r="H22" s="13"/>
      <c r="I22" s="13"/>
      <c r="J22" s="13"/>
    </row>
    <row r="23" spans="1:10" x14ac:dyDescent="0.2">
      <c r="A23" s="134"/>
      <c r="B23" s="13" t="s">
        <v>354</v>
      </c>
      <c r="C23" s="13"/>
      <c r="D23" s="13"/>
      <c r="E23" s="13"/>
      <c r="F23" s="13"/>
      <c r="G23" s="13"/>
      <c r="H23" s="13"/>
      <c r="I23" s="13"/>
      <c r="J23" s="13"/>
    </row>
    <row r="24" spans="1:10" x14ac:dyDescent="0.2">
      <c r="A24" s="65">
        <v>2.2999999999999998</v>
      </c>
      <c r="B24" s="13" t="s">
        <v>375</v>
      </c>
      <c r="C24" s="13"/>
      <c r="D24" s="13"/>
      <c r="E24" s="13"/>
      <c r="F24" s="13"/>
      <c r="G24" s="13"/>
      <c r="H24" s="13"/>
      <c r="I24" s="13"/>
      <c r="J24" s="13"/>
    </row>
    <row r="25" spans="1:10" ht="16" x14ac:dyDescent="0.2">
      <c r="A25" s="133"/>
      <c r="B25" s="16" t="s">
        <v>376</v>
      </c>
      <c r="C25" s="13"/>
      <c r="D25" s="13"/>
      <c r="E25" s="13"/>
      <c r="F25" s="13"/>
      <c r="G25" s="13"/>
      <c r="H25" s="13"/>
      <c r="I25" s="13"/>
      <c r="J25" s="13"/>
    </row>
    <row r="26" spans="1:10" x14ac:dyDescent="0.2">
      <c r="A26" s="141"/>
      <c r="B26" s="13" t="s">
        <v>377</v>
      </c>
      <c r="C26" s="13"/>
      <c r="D26" s="13"/>
      <c r="E26" s="13"/>
      <c r="F26" s="13"/>
      <c r="G26" s="13"/>
      <c r="H26" s="13"/>
      <c r="I26" s="13"/>
      <c r="J26" s="13"/>
    </row>
    <row r="27" spans="1:10" x14ac:dyDescent="0.2">
      <c r="A27" s="134"/>
      <c r="B27" s="13" t="s">
        <v>358</v>
      </c>
      <c r="C27" s="13"/>
      <c r="D27" s="13"/>
      <c r="E27" s="13"/>
      <c r="F27" s="13"/>
      <c r="G27" s="13"/>
      <c r="H27" s="13"/>
      <c r="I27" s="13"/>
      <c r="J27" s="13"/>
    </row>
    <row r="28" spans="1:10" x14ac:dyDescent="0.2">
      <c r="A28" s="65">
        <v>2.4</v>
      </c>
      <c r="B28" s="13" t="s">
        <v>281</v>
      </c>
      <c r="C28" s="13"/>
      <c r="D28" s="13"/>
      <c r="E28" s="13"/>
      <c r="F28" s="13"/>
      <c r="G28" s="13"/>
      <c r="H28" s="13"/>
      <c r="I28" s="13"/>
      <c r="J28" s="13"/>
    </row>
    <row r="29" spans="1:10" x14ac:dyDescent="0.2">
      <c r="A29" s="17">
        <v>3</v>
      </c>
      <c r="B29" s="17" t="s">
        <v>323</v>
      </c>
      <c r="C29" s="17"/>
      <c r="D29" s="17"/>
      <c r="E29" s="17"/>
      <c r="F29" s="17"/>
      <c r="G29" s="17"/>
      <c r="H29" s="17"/>
      <c r="I29" s="17"/>
      <c r="J29" s="17"/>
    </row>
    <row r="30" spans="1:10" x14ac:dyDescent="0.2">
      <c r="A30" s="65">
        <v>3.1</v>
      </c>
      <c r="B30" s="13" t="s">
        <v>360</v>
      </c>
      <c r="C30" s="13"/>
      <c r="D30" s="13"/>
      <c r="E30" s="13"/>
      <c r="F30" s="13"/>
      <c r="G30" s="13"/>
      <c r="H30" s="13"/>
      <c r="I30" s="13"/>
      <c r="J30" s="13"/>
    </row>
    <row r="31" spans="1:10" x14ac:dyDescent="0.2">
      <c r="A31" s="65">
        <v>3.2</v>
      </c>
      <c r="B31" s="13" t="s">
        <v>378</v>
      </c>
      <c r="C31" s="13"/>
      <c r="D31" s="13"/>
      <c r="E31" s="13"/>
      <c r="F31" s="13"/>
      <c r="G31" s="13"/>
      <c r="H31" s="13"/>
      <c r="I31" s="13"/>
      <c r="J31" s="13"/>
    </row>
    <row r="32" spans="1:10" x14ac:dyDescent="0.2">
      <c r="A32" s="143" t="s">
        <v>379</v>
      </c>
      <c r="B32" s="143"/>
      <c r="C32" s="143"/>
      <c r="D32" s="143"/>
      <c r="E32" s="143"/>
      <c r="F32" s="143"/>
      <c r="G32" s="143"/>
      <c r="H32" s="143"/>
      <c r="I32" s="143"/>
      <c r="J32" s="143"/>
    </row>
    <row r="33" spans="1:10" x14ac:dyDescent="0.2">
      <c r="A33" s="142"/>
      <c r="B33" s="142"/>
      <c r="C33" s="142"/>
      <c r="D33" s="142"/>
      <c r="E33" s="142"/>
      <c r="F33" s="142"/>
      <c r="G33" s="142"/>
      <c r="H33" s="142"/>
      <c r="I33" s="142"/>
      <c r="J33" s="142"/>
    </row>
    <row r="34" spans="1:10" x14ac:dyDescent="0.2">
      <c r="A34" s="142"/>
      <c r="B34" s="142"/>
      <c r="C34" s="142"/>
      <c r="D34" s="142"/>
      <c r="E34" s="142"/>
      <c r="F34" s="142"/>
      <c r="G34" s="142"/>
      <c r="H34" s="142"/>
      <c r="I34" s="142"/>
      <c r="J34" s="142"/>
    </row>
    <row r="36" spans="1:10" x14ac:dyDescent="0.2">
      <c r="A36" s="136" t="s">
        <v>380</v>
      </c>
      <c r="B36" s="136"/>
      <c r="C36" s="136"/>
      <c r="D36" s="136"/>
      <c r="E36" s="136"/>
      <c r="F36" s="136"/>
      <c r="G36" s="136"/>
      <c r="H36" s="136"/>
      <c r="I36" s="136"/>
      <c r="J36" s="136"/>
    </row>
    <row r="37" spans="1:10" x14ac:dyDescent="0.2">
      <c r="A37" s="136" t="s">
        <v>381</v>
      </c>
      <c r="B37" s="136"/>
      <c r="C37" s="136"/>
      <c r="D37" s="136"/>
      <c r="E37" s="136"/>
      <c r="F37" s="136"/>
      <c r="G37" s="136"/>
      <c r="H37" s="136"/>
      <c r="I37" s="136"/>
      <c r="J37" s="136"/>
    </row>
    <row r="38" spans="1:10" x14ac:dyDescent="0.2">
      <c r="A38" s="136" t="s">
        <v>381</v>
      </c>
      <c r="B38" s="136"/>
      <c r="C38" s="136"/>
      <c r="D38" s="136"/>
      <c r="E38" s="136"/>
      <c r="F38" s="136"/>
      <c r="G38" s="136"/>
      <c r="H38" s="136"/>
      <c r="I38" s="136"/>
      <c r="J38" s="136"/>
    </row>
  </sheetData>
  <mergeCells count="8">
    <mergeCell ref="A37:J37"/>
    <mergeCell ref="A38:J38"/>
    <mergeCell ref="A8:A11"/>
    <mergeCell ref="A13:A16"/>
    <mergeCell ref="A21:A23"/>
    <mergeCell ref="A25:A27"/>
    <mergeCell ref="A32:J34"/>
    <mergeCell ref="A36:J36"/>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F39"/>
  <sheetViews>
    <sheetView workbookViewId="0">
      <selection activeCell="A2" sqref="A2:F40"/>
    </sheetView>
  </sheetViews>
  <sheetFormatPr baseColWidth="10" defaultColWidth="8.83203125" defaultRowHeight="15" x14ac:dyDescent="0.2"/>
  <cols>
    <col min="1" max="1" width="6.1640625" customWidth="1"/>
    <col min="2" max="2" width="20.5" customWidth="1"/>
    <col min="3" max="3" width="14.5" customWidth="1"/>
    <col min="4" max="4" width="18.5" customWidth="1"/>
    <col min="5" max="5" width="17.83203125" customWidth="1"/>
    <col min="6" max="6" width="20" customWidth="1"/>
  </cols>
  <sheetData>
    <row r="2" spans="1:6" x14ac:dyDescent="0.2">
      <c r="A2" s="54"/>
      <c r="B2" s="78" t="s">
        <v>382</v>
      </c>
      <c r="C2" s="54"/>
      <c r="D2" s="54"/>
      <c r="E2" s="54"/>
      <c r="F2" s="54"/>
    </row>
    <row r="4" spans="1:6" ht="32" x14ac:dyDescent="0.2">
      <c r="A4" s="11" t="s">
        <v>190</v>
      </c>
      <c r="B4" s="23" t="s">
        <v>383</v>
      </c>
      <c r="C4" s="11" t="s">
        <v>384</v>
      </c>
      <c r="D4" s="11" t="s">
        <v>385</v>
      </c>
      <c r="E4" s="11" t="s">
        <v>386</v>
      </c>
      <c r="F4" s="23" t="s">
        <v>387</v>
      </c>
    </row>
    <row r="5" spans="1:6" x14ac:dyDescent="0.2">
      <c r="A5" s="11">
        <v>1</v>
      </c>
      <c r="B5" s="11"/>
      <c r="C5" s="11"/>
      <c r="D5" s="11"/>
      <c r="E5" s="11"/>
      <c r="F5" s="11"/>
    </row>
    <row r="6" spans="1:6" x14ac:dyDescent="0.2">
      <c r="A6" s="11">
        <v>2</v>
      </c>
      <c r="B6" s="11"/>
      <c r="C6" s="11"/>
      <c r="D6" s="11"/>
      <c r="E6" s="11"/>
      <c r="F6" s="11"/>
    </row>
    <row r="7" spans="1:6" x14ac:dyDescent="0.2">
      <c r="A7" s="11">
        <v>3</v>
      </c>
      <c r="B7" s="11"/>
      <c r="C7" s="11"/>
      <c r="D7" s="11"/>
      <c r="E7" s="11"/>
      <c r="F7" s="11"/>
    </row>
    <row r="8" spans="1:6" x14ac:dyDescent="0.2">
      <c r="A8" s="79"/>
      <c r="B8" s="79"/>
      <c r="C8" s="79"/>
      <c r="D8" s="79"/>
      <c r="E8" s="79"/>
      <c r="F8" s="79"/>
    </row>
    <row r="9" spans="1:6" x14ac:dyDescent="0.2">
      <c r="A9" s="80" t="s">
        <v>388</v>
      </c>
      <c r="B9" s="81" t="s">
        <v>389</v>
      </c>
      <c r="C9" s="80"/>
      <c r="D9" s="80"/>
      <c r="E9" s="80"/>
      <c r="F9" s="80"/>
    </row>
    <row r="10" spans="1:6" x14ac:dyDescent="0.2">
      <c r="A10" s="9"/>
      <c r="B10" s="9"/>
      <c r="C10" s="9"/>
      <c r="D10" s="9"/>
      <c r="E10" s="9"/>
      <c r="F10" s="9"/>
    </row>
    <row r="11" spans="1:6" x14ac:dyDescent="0.2">
      <c r="A11" s="11" t="s">
        <v>190</v>
      </c>
      <c r="B11" s="144" t="s">
        <v>390</v>
      </c>
      <c r="C11" s="129" t="s">
        <v>280</v>
      </c>
      <c r="D11" s="130"/>
      <c r="E11" s="129" t="s">
        <v>281</v>
      </c>
      <c r="F11" s="130"/>
    </row>
    <row r="12" spans="1:6" ht="16" x14ac:dyDescent="0.2">
      <c r="A12" s="11"/>
      <c r="B12" s="145"/>
      <c r="C12" s="23" t="s">
        <v>391</v>
      </c>
      <c r="D12" s="23" t="s">
        <v>392</v>
      </c>
      <c r="E12" s="23" t="s">
        <v>391</v>
      </c>
      <c r="F12" s="23" t="s">
        <v>393</v>
      </c>
    </row>
    <row r="13" spans="1:6" x14ac:dyDescent="0.2">
      <c r="A13" s="11">
        <v>1</v>
      </c>
      <c r="B13" s="11"/>
      <c r="C13" s="15"/>
      <c r="D13" s="15">
        <v>1082788304.4000001</v>
      </c>
      <c r="E13" s="15"/>
      <c r="F13" s="15">
        <v>1082788304.4000001</v>
      </c>
    </row>
    <row r="14" spans="1:6" x14ac:dyDescent="0.2">
      <c r="A14" s="11">
        <v>2</v>
      </c>
      <c r="B14" s="11" t="s">
        <v>193</v>
      </c>
      <c r="C14" s="19"/>
      <c r="D14" s="15">
        <f>SUM(D13)</f>
        <v>1082788304.4000001</v>
      </c>
      <c r="E14" s="19"/>
      <c r="F14" s="15">
        <v>1082788304.4000001</v>
      </c>
    </row>
    <row r="15" spans="1:6" x14ac:dyDescent="0.2">
      <c r="A15" s="9"/>
      <c r="B15" s="9"/>
      <c r="C15" s="9"/>
      <c r="D15" s="9"/>
      <c r="E15" s="9"/>
      <c r="F15" s="9"/>
    </row>
    <row r="16" spans="1:6" x14ac:dyDescent="0.2">
      <c r="A16" s="80"/>
      <c r="B16" s="82" t="s">
        <v>394</v>
      </c>
      <c r="C16" s="80"/>
      <c r="D16" s="80"/>
      <c r="E16" s="80"/>
      <c r="F16" s="80"/>
    </row>
    <row r="17" spans="1:6" x14ac:dyDescent="0.2">
      <c r="A17" s="9"/>
      <c r="B17" s="83"/>
      <c r="C17" s="9"/>
      <c r="D17" s="9"/>
      <c r="E17" s="9"/>
      <c r="F17" s="9"/>
    </row>
    <row r="18" spans="1:6" x14ac:dyDescent="0.2">
      <c r="A18" s="133" t="s">
        <v>190</v>
      </c>
      <c r="B18" s="144" t="s">
        <v>395</v>
      </c>
      <c r="C18" s="129" t="s">
        <v>280</v>
      </c>
      <c r="D18" s="130"/>
      <c r="E18" s="129" t="s">
        <v>281</v>
      </c>
      <c r="F18" s="130"/>
    </row>
    <row r="19" spans="1:6" ht="32" x14ac:dyDescent="0.2">
      <c r="A19" s="134"/>
      <c r="B19" s="145"/>
      <c r="C19" s="23" t="s">
        <v>396</v>
      </c>
      <c r="D19" s="23" t="s">
        <v>397</v>
      </c>
      <c r="E19" s="23" t="s">
        <v>396</v>
      </c>
      <c r="F19" s="23" t="s">
        <v>397</v>
      </c>
    </row>
    <row r="20" spans="1:6" x14ac:dyDescent="0.2">
      <c r="A20" s="11">
        <v>1</v>
      </c>
      <c r="B20" s="11"/>
      <c r="C20" s="11"/>
      <c r="D20" s="11"/>
      <c r="E20" s="11"/>
      <c r="F20" s="11"/>
    </row>
    <row r="21" spans="1:6" x14ac:dyDescent="0.2">
      <c r="A21" s="11">
        <v>2</v>
      </c>
      <c r="B21" s="11"/>
      <c r="C21" s="11"/>
      <c r="D21" s="11"/>
      <c r="E21" s="11"/>
      <c r="F21" s="11"/>
    </row>
    <row r="22" spans="1:6" x14ac:dyDescent="0.2">
      <c r="A22" s="11">
        <v>3</v>
      </c>
      <c r="B22" s="11"/>
      <c r="C22" s="11"/>
      <c r="D22" s="11"/>
      <c r="E22" s="11"/>
      <c r="F22" s="11"/>
    </row>
    <row r="23" spans="1:6" x14ac:dyDescent="0.2">
      <c r="A23" s="11">
        <v>4</v>
      </c>
      <c r="B23" s="11" t="s">
        <v>193</v>
      </c>
      <c r="C23" s="11"/>
      <c r="D23" s="11"/>
      <c r="E23" s="11"/>
      <c r="F23" s="11"/>
    </row>
    <row r="25" spans="1:6" x14ac:dyDescent="0.2">
      <c r="B25" s="132" t="s">
        <v>398</v>
      </c>
      <c r="C25" s="132"/>
      <c r="D25" s="132"/>
      <c r="E25" s="132"/>
      <c r="F25" s="132"/>
    </row>
    <row r="26" spans="1:6" x14ac:dyDescent="0.2">
      <c r="B26" s="132"/>
      <c r="C26" s="132"/>
      <c r="D26" s="132"/>
      <c r="E26" s="132"/>
      <c r="F26" s="132"/>
    </row>
    <row r="27" spans="1:6" x14ac:dyDescent="0.2">
      <c r="B27" s="132"/>
      <c r="C27" s="132"/>
      <c r="D27" s="132"/>
      <c r="E27" s="132"/>
      <c r="F27" s="132"/>
    </row>
    <row r="28" spans="1:6" x14ac:dyDescent="0.2">
      <c r="A28" s="136" t="s">
        <v>399</v>
      </c>
      <c r="B28" s="136"/>
      <c r="C28" s="136"/>
      <c r="D28" s="136"/>
      <c r="E28" s="136"/>
      <c r="F28" s="136"/>
    </row>
    <row r="29" spans="1:6" x14ac:dyDescent="0.2">
      <c r="A29" s="136" t="s">
        <v>400</v>
      </c>
      <c r="B29" s="136"/>
      <c r="C29" s="136"/>
      <c r="D29" s="136"/>
      <c r="E29" s="136"/>
      <c r="F29" s="136"/>
    </row>
    <row r="30" spans="1:6" x14ac:dyDescent="0.2">
      <c r="A30" s="136" t="s">
        <v>399</v>
      </c>
      <c r="B30" s="136"/>
      <c r="C30" s="136"/>
      <c r="D30" s="136"/>
      <c r="E30" s="136"/>
      <c r="F30" s="136"/>
    </row>
    <row r="32" spans="1:6" x14ac:dyDescent="0.2">
      <c r="A32" s="54"/>
      <c r="B32" s="78" t="s">
        <v>401</v>
      </c>
      <c r="C32" s="54"/>
      <c r="D32" s="54"/>
      <c r="E32" s="54"/>
      <c r="F32" s="54"/>
    </row>
    <row r="34" spans="1:6" x14ac:dyDescent="0.2">
      <c r="B34" s="132" t="s">
        <v>402</v>
      </c>
      <c r="C34" s="132"/>
      <c r="D34" s="132"/>
      <c r="E34" s="132"/>
      <c r="F34" s="132"/>
    </row>
    <row r="35" spans="1:6" x14ac:dyDescent="0.2">
      <c r="A35" s="136" t="s">
        <v>399</v>
      </c>
      <c r="B35" s="136"/>
      <c r="C35" s="136"/>
      <c r="D35" s="136"/>
      <c r="E35" s="136"/>
      <c r="F35" s="136"/>
    </row>
    <row r="36" spans="1:6" x14ac:dyDescent="0.2">
      <c r="A36" s="136" t="s">
        <v>399</v>
      </c>
      <c r="B36" s="136"/>
      <c r="C36" s="136"/>
      <c r="D36" s="136"/>
      <c r="E36" s="136"/>
      <c r="F36" s="136"/>
    </row>
    <row r="37" spans="1:6" x14ac:dyDescent="0.2">
      <c r="A37" s="136" t="s">
        <v>399</v>
      </c>
      <c r="B37" s="136"/>
      <c r="C37" s="136"/>
      <c r="D37" s="136"/>
      <c r="E37" s="136"/>
      <c r="F37" s="136"/>
    </row>
    <row r="38" spans="1:6" x14ac:dyDescent="0.2">
      <c r="A38" s="136" t="s">
        <v>399</v>
      </c>
      <c r="B38" s="136"/>
      <c r="C38" s="136"/>
      <c r="D38" s="136"/>
      <c r="E38" s="136"/>
      <c r="F38" s="136"/>
    </row>
    <row r="39" spans="1:6" x14ac:dyDescent="0.2">
      <c r="A39" s="136" t="s">
        <v>399</v>
      </c>
      <c r="B39" s="136"/>
      <c r="C39" s="136"/>
      <c r="D39" s="136"/>
      <c r="E39" s="136"/>
      <c r="F39" s="136"/>
    </row>
  </sheetData>
  <mergeCells count="17">
    <mergeCell ref="B11:B12"/>
    <mergeCell ref="C11:D11"/>
    <mergeCell ref="E11:F11"/>
    <mergeCell ref="A18:A19"/>
    <mergeCell ref="B18:B19"/>
    <mergeCell ref="C18:D18"/>
    <mergeCell ref="E18:F18"/>
    <mergeCell ref="A36:F36"/>
    <mergeCell ref="A37:F37"/>
    <mergeCell ref="A38:F38"/>
    <mergeCell ref="A39:F39"/>
    <mergeCell ref="B25:F27"/>
    <mergeCell ref="A28:F28"/>
    <mergeCell ref="A29:F29"/>
    <mergeCell ref="A30:F30"/>
    <mergeCell ref="B34:F34"/>
    <mergeCell ref="A35:F35"/>
  </mergeCells>
  <pageMargins left="0.7" right="0.7" top="0.75" bottom="0.75" header="0.3" footer="0.3"/>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H52"/>
  <sheetViews>
    <sheetView workbookViewId="0">
      <selection sqref="A1:H55"/>
    </sheetView>
  </sheetViews>
  <sheetFormatPr baseColWidth="10" defaultColWidth="8.83203125" defaultRowHeight="15" x14ac:dyDescent="0.2"/>
  <cols>
    <col min="1" max="1" width="5.83203125" customWidth="1"/>
    <col min="2" max="2" width="31.5" customWidth="1"/>
    <col min="3" max="3" width="18" customWidth="1"/>
    <col min="6" max="6" width="16.83203125" customWidth="1"/>
    <col min="8" max="8" width="9.5" customWidth="1"/>
  </cols>
  <sheetData>
    <row r="2" spans="1:8" ht="16" x14ac:dyDescent="0.2">
      <c r="A2" s="54"/>
      <c r="B2" s="84" t="s">
        <v>403</v>
      </c>
      <c r="C2" s="54"/>
      <c r="D2" s="54"/>
      <c r="E2" s="54"/>
      <c r="F2" s="54"/>
      <c r="G2" s="54"/>
      <c r="H2" s="54"/>
    </row>
    <row r="3" spans="1:8" x14ac:dyDescent="0.2">
      <c r="B3" s="85"/>
    </row>
    <row r="4" spans="1:8" x14ac:dyDescent="0.2">
      <c r="A4" s="11" t="s">
        <v>190</v>
      </c>
      <c r="B4" s="11" t="s">
        <v>296</v>
      </c>
      <c r="C4" s="86" t="s">
        <v>280</v>
      </c>
      <c r="D4" s="87"/>
      <c r="E4" s="129" t="s">
        <v>281</v>
      </c>
      <c r="F4" s="137"/>
      <c r="G4" s="130"/>
    </row>
    <row r="5" spans="1:8" x14ac:dyDescent="0.2">
      <c r="A5" s="11">
        <v>1</v>
      </c>
      <c r="B5" s="11"/>
      <c r="C5" s="129"/>
      <c r="D5" s="130"/>
      <c r="E5" s="129"/>
      <c r="F5" s="137"/>
      <c r="G5" s="130"/>
    </row>
    <row r="6" spans="1:8" x14ac:dyDescent="0.2">
      <c r="A6" s="11">
        <v>2</v>
      </c>
      <c r="B6" s="11"/>
      <c r="C6" s="88"/>
      <c r="D6" s="87"/>
      <c r="E6" s="129"/>
      <c r="F6" s="137"/>
      <c r="G6" s="130"/>
    </row>
    <row r="7" spans="1:8" x14ac:dyDescent="0.2">
      <c r="A7" s="11"/>
      <c r="B7" s="11"/>
      <c r="C7" s="129"/>
      <c r="D7" s="130"/>
      <c r="E7" s="129"/>
      <c r="F7" s="137"/>
      <c r="G7" s="130"/>
    </row>
    <row r="8" spans="1:8" x14ac:dyDescent="0.2">
      <c r="B8" s="131" t="s">
        <v>404</v>
      </c>
      <c r="C8" s="131"/>
      <c r="D8" s="131"/>
      <c r="E8" s="150"/>
      <c r="F8" s="85"/>
      <c r="G8" s="85"/>
    </row>
    <row r="9" spans="1:8" x14ac:dyDescent="0.2">
      <c r="A9" s="136" t="s">
        <v>405</v>
      </c>
      <c r="B9" s="136"/>
      <c r="C9" s="136"/>
      <c r="D9" s="136"/>
      <c r="E9" s="136"/>
      <c r="F9" s="136"/>
      <c r="G9" s="136"/>
      <c r="H9" s="136"/>
    </row>
    <row r="10" spans="1:8" x14ac:dyDescent="0.2">
      <c r="A10" s="136" t="s">
        <v>405</v>
      </c>
      <c r="B10" s="136"/>
      <c r="C10" s="136"/>
      <c r="D10" s="136"/>
      <c r="E10" s="136"/>
      <c r="F10" s="136"/>
      <c r="G10" s="136"/>
      <c r="H10" s="136"/>
    </row>
    <row r="11" spans="1:8" x14ac:dyDescent="0.2">
      <c r="A11" s="136" t="s">
        <v>405</v>
      </c>
      <c r="B11" s="136"/>
      <c r="C11" s="136"/>
      <c r="D11" s="136"/>
      <c r="E11" s="136"/>
      <c r="F11" s="136"/>
      <c r="G11" s="136"/>
      <c r="H11" s="136"/>
    </row>
    <row r="13" spans="1:8" ht="16" x14ac:dyDescent="0.2">
      <c r="A13" s="54"/>
      <c r="B13" s="89" t="s">
        <v>406</v>
      </c>
      <c r="C13" s="54"/>
      <c r="D13" s="54"/>
      <c r="E13" s="54"/>
      <c r="F13" s="54"/>
      <c r="G13" s="54"/>
      <c r="H13" s="54"/>
    </row>
    <row r="14" spans="1:8" ht="16" x14ac:dyDescent="0.2">
      <c r="A14" s="54"/>
      <c r="B14" s="89"/>
      <c r="C14" s="54"/>
      <c r="D14" s="54"/>
      <c r="E14" s="54"/>
    </row>
    <row r="15" spans="1:8" x14ac:dyDescent="0.2">
      <c r="A15" t="s">
        <v>407</v>
      </c>
    </row>
    <row r="17" spans="1:8" x14ac:dyDescent="0.2">
      <c r="A17" s="13" t="s">
        <v>190</v>
      </c>
      <c r="B17" s="13" t="s">
        <v>408</v>
      </c>
      <c r="C17" s="129" t="s">
        <v>280</v>
      </c>
      <c r="D17" s="137"/>
      <c r="E17" s="130"/>
      <c r="F17" s="129" t="s">
        <v>281</v>
      </c>
      <c r="G17" s="137"/>
      <c r="H17" s="130"/>
    </row>
    <row r="18" spans="1:8" x14ac:dyDescent="0.2">
      <c r="A18" s="13">
        <v>1</v>
      </c>
      <c r="B18" s="13" t="s">
        <v>409</v>
      </c>
      <c r="C18" s="127">
        <v>6888621354.0100002</v>
      </c>
      <c r="D18" s="146"/>
      <c r="E18" s="128"/>
      <c r="F18" s="127">
        <v>6917602584.21</v>
      </c>
      <c r="G18" s="146"/>
      <c r="H18" s="128"/>
    </row>
    <row r="19" spans="1:8" x14ac:dyDescent="0.2">
      <c r="A19" s="13">
        <v>2</v>
      </c>
      <c r="B19" s="13" t="s">
        <v>410</v>
      </c>
      <c r="C19" s="129"/>
      <c r="D19" s="137"/>
      <c r="E19" s="130"/>
      <c r="F19" s="129"/>
      <c r="G19" s="137"/>
      <c r="H19" s="130"/>
    </row>
    <row r="20" spans="1:8" x14ac:dyDescent="0.2">
      <c r="A20" s="13">
        <v>3</v>
      </c>
      <c r="B20" s="13"/>
      <c r="C20" s="129"/>
      <c r="D20" s="137"/>
      <c r="E20" s="130"/>
      <c r="F20" s="129"/>
      <c r="G20" s="137"/>
      <c r="H20" s="130"/>
    </row>
    <row r="21" spans="1:8" x14ac:dyDescent="0.2">
      <c r="A21" s="13"/>
      <c r="B21" s="13" t="s">
        <v>193</v>
      </c>
      <c r="C21" s="135">
        <f>SUM(C18:C20)</f>
        <v>6888621354.0100002</v>
      </c>
      <c r="D21" s="137"/>
      <c r="E21" s="130"/>
      <c r="F21" s="127">
        <f>SUM(F18:F20)</f>
        <v>6917602584.21</v>
      </c>
      <c r="G21" s="146"/>
      <c r="H21" s="128"/>
    </row>
    <row r="23" spans="1:8" x14ac:dyDescent="0.2">
      <c r="A23" t="s">
        <v>411</v>
      </c>
    </row>
    <row r="24" spans="1:8" x14ac:dyDescent="0.2">
      <c r="A24" s="13" t="s">
        <v>190</v>
      </c>
      <c r="B24" s="13" t="s">
        <v>412</v>
      </c>
      <c r="C24" s="129" t="s">
        <v>280</v>
      </c>
      <c r="D24" s="137"/>
      <c r="E24" s="130"/>
      <c r="F24" s="129" t="s">
        <v>281</v>
      </c>
      <c r="G24" s="137"/>
      <c r="H24" s="130"/>
    </row>
    <row r="25" spans="1:8" x14ac:dyDescent="0.2">
      <c r="A25" s="13">
        <v>1</v>
      </c>
      <c r="B25" s="13" t="s">
        <v>413</v>
      </c>
      <c r="C25" s="127">
        <v>6116520</v>
      </c>
      <c r="D25" s="146"/>
      <c r="E25" s="128"/>
      <c r="F25" s="127">
        <v>6597091.4000000004</v>
      </c>
      <c r="G25" s="146"/>
      <c r="H25" s="128"/>
    </row>
    <row r="26" spans="1:8" x14ac:dyDescent="0.2">
      <c r="A26" s="13">
        <f>A25+1</f>
        <v>2</v>
      </c>
      <c r="B26" s="13" t="s">
        <v>414</v>
      </c>
      <c r="C26" s="147">
        <v>8952374</v>
      </c>
      <c r="D26" s="148"/>
      <c r="E26" s="149"/>
      <c r="F26" s="147">
        <v>10013254</v>
      </c>
      <c r="G26" s="148"/>
      <c r="H26" s="149"/>
    </row>
    <row r="27" spans="1:8" x14ac:dyDescent="0.2">
      <c r="A27" s="13">
        <f t="shared" ref="A27:A31" si="0">A26+1</f>
        <v>3</v>
      </c>
      <c r="B27" s="13" t="s">
        <v>415</v>
      </c>
      <c r="C27" s="127">
        <v>15636021.1</v>
      </c>
      <c r="D27" s="146"/>
      <c r="E27" s="128"/>
      <c r="F27" s="127">
        <v>23112801.100000001</v>
      </c>
      <c r="G27" s="146"/>
      <c r="H27" s="128"/>
    </row>
    <row r="28" spans="1:8" x14ac:dyDescent="0.2">
      <c r="A28" s="13">
        <f t="shared" si="0"/>
        <v>4</v>
      </c>
      <c r="B28" s="13" t="s">
        <v>416</v>
      </c>
      <c r="C28" s="127">
        <v>880014</v>
      </c>
      <c r="D28" s="146"/>
      <c r="E28" s="128"/>
      <c r="F28" s="127">
        <v>5105705.4000000004</v>
      </c>
      <c r="G28" s="146"/>
      <c r="H28" s="128"/>
    </row>
    <row r="29" spans="1:8" x14ac:dyDescent="0.2">
      <c r="A29" s="13">
        <f t="shared" si="0"/>
        <v>5</v>
      </c>
      <c r="B29" s="13" t="s">
        <v>417</v>
      </c>
      <c r="C29" s="127">
        <v>500000</v>
      </c>
      <c r="D29" s="146"/>
      <c r="E29" s="128"/>
      <c r="F29" s="127">
        <v>500000</v>
      </c>
      <c r="G29" s="146"/>
      <c r="H29" s="128"/>
    </row>
    <row r="30" spans="1:8" x14ac:dyDescent="0.2">
      <c r="A30" s="13">
        <f t="shared" si="0"/>
        <v>6</v>
      </c>
      <c r="B30" s="13" t="s">
        <v>418</v>
      </c>
      <c r="C30" s="127">
        <v>34435456.07</v>
      </c>
      <c r="D30" s="146"/>
      <c r="E30" s="128"/>
      <c r="F30" s="127">
        <v>74998287.390000001</v>
      </c>
      <c r="G30" s="146"/>
      <c r="H30" s="128"/>
    </row>
    <row r="31" spans="1:8" x14ac:dyDescent="0.2">
      <c r="A31" s="13">
        <f t="shared" si="0"/>
        <v>7</v>
      </c>
      <c r="B31" s="13" t="s">
        <v>90</v>
      </c>
      <c r="C31" s="127">
        <v>235979271.84999999</v>
      </c>
      <c r="D31" s="146"/>
      <c r="E31" s="128"/>
      <c r="F31" s="127">
        <v>0</v>
      </c>
      <c r="G31" s="146"/>
      <c r="H31" s="128"/>
    </row>
    <row r="32" spans="1:8" x14ac:dyDescent="0.2">
      <c r="A32" s="13"/>
      <c r="B32" s="13" t="s">
        <v>193</v>
      </c>
      <c r="C32" s="135">
        <f>SUM(C25:C31)</f>
        <v>302499657.01999998</v>
      </c>
      <c r="D32" s="137"/>
      <c r="E32" s="130"/>
      <c r="F32" s="135">
        <f>SUM(F25:F31)</f>
        <v>120327139.28999999</v>
      </c>
      <c r="G32" s="137"/>
      <c r="H32" s="130"/>
    </row>
    <row r="34" spans="1:8" x14ac:dyDescent="0.2">
      <c r="B34" t="s">
        <v>419</v>
      </c>
    </row>
    <row r="35" spans="1:8" x14ac:dyDescent="0.2">
      <c r="A35" s="133" t="s">
        <v>190</v>
      </c>
      <c r="B35" s="133" t="s">
        <v>112</v>
      </c>
      <c r="C35" s="129" t="s">
        <v>280</v>
      </c>
      <c r="D35" s="137"/>
      <c r="E35" s="130"/>
      <c r="F35" s="129" t="s">
        <v>281</v>
      </c>
      <c r="G35" s="137"/>
      <c r="H35" s="130"/>
    </row>
    <row r="36" spans="1:8" x14ac:dyDescent="0.2">
      <c r="A36" s="134"/>
      <c r="B36" s="134"/>
      <c r="C36" s="13" t="s">
        <v>420</v>
      </c>
      <c r="D36" s="13"/>
      <c r="E36" s="13" t="s">
        <v>421</v>
      </c>
      <c r="F36" s="13" t="s">
        <v>422</v>
      </c>
      <c r="G36" s="129" t="s">
        <v>421</v>
      </c>
      <c r="H36" s="130"/>
    </row>
    <row r="37" spans="1:8" x14ac:dyDescent="0.2">
      <c r="A37" s="13">
        <v>1</v>
      </c>
      <c r="B37" s="13" t="s">
        <v>409</v>
      </c>
      <c r="C37" s="26">
        <v>1072284671.24</v>
      </c>
      <c r="D37" s="13"/>
      <c r="E37" s="13"/>
      <c r="F37" s="26">
        <v>900316471.24000001</v>
      </c>
      <c r="G37" s="129"/>
      <c r="H37" s="130"/>
    </row>
    <row r="38" spans="1:8" x14ac:dyDescent="0.2">
      <c r="A38" s="13">
        <v>2</v>
      </c>
      <c r="B38" s="13" t="s">
        <v>423</v>
      </c>
      <c r="C38" s="13"/>
      <c r="D38" s="13"/>
      <c r="E38" s="13"/>
      <c r="F38" s="13"/>
      <c r="G38" s="129"/>
      <c r="H38" s="130"/>
    </row>
    <row r="39" spans="1:8" x14ac:dyDescent="0.2">
      <c r="A39" s="13">
        <v>3</v>
      </c>
      <c r="B39" s="13" t="s">
        <v>424</v>
      </c>
      <c r="C39" s="26">
        <v>760101159.14999998</v>
      </c>
      <c r="D39" s="13"/>
      <c r="E39" s="13"/>
      <c r="F39" s="26">
        <v>973759894.75999999</v>
      </c>
      <c r="G39" s="129"/>
      <c r="H39" s="130"/>
    </row>
    <row r="40" spans="1:8" x14ac:dyDescent="0.2">
      <c r="A40" s="13">
        <v>4</v>
      </c>
      <c r="B40" s="13" t="s">
        <v>425</v>
      </c>
      <c r="C40" s="28">
        <f>SUM(C37:C39)</f>
        <v>1832385830.3899999</v>
      </c>
      <c r="D40" s="13"/>
      <c r="E40" s="13"/>
      <c r="F40" s="28">
        <f>SUM(F37:F39)</f>
        <v>1874076366</v>
      </c>
      <c r="G40" s="129"/>
      <c r="H40" s="130"/>
    </row>
    <row r="41" spans="1:8" x14ac:dyDescent="0.2">
      <c r="C41" s="57"/>
      <c r="D41" s="61"/>
    </row>
    <row r="42" spans="1:8" x14ac:dyDescent="0.2">
      <c r="B42" t="s">
        <v>426</v>
      </c>
    </row>
    <row r="43" spans="1:8" ht="64" x14ac:dyDescent="0.2">
      <c r="A43" s="13" t="s">
        <v>190</v>
      </c>
      <c r="B43" s="13" t="s">
        <v>427</v>
      </c>
      <c r="C43" s="13" t="s">
        <v>280</v>
      </c>
      <c r="D43" s="13"/>
      <c r="E43" s="13" t="s">
        <v>428</v>
      </c>
      <c r="F43" s="16" t="s">
        <v>429</v>
      </c>
      <c r="G43" s="16" t="s">
        <v>430</v>
      </c>
      <c r="H43" s="16" t="s">
        <v>281</v>
      </c>
    </row>
    <row r="44" spans="1:8" x14ac:dyDescent="0.2">
      <c r="A44" s="13">
        <v>1</v>
      </c>
      <c r="B44" s="13" t="s">
        <v>431</v>
      </c>
      <c r="C44" s="13"/>
      <c r="D44" s="13"/>
      <c r="E44" s="13"/>
      <c r="F44" s="13"/>
      <c r="G44" s="13"/>
      <c r="H44" s="13"/>
    </row>
    <row r="45" spans="1:8" x14ac:dyDescent="0.2">
      <c r="A45" s="13">
        <v>2</v>
      </c>
      <c r="B45" s="13" t="s">
        <v>432</v>
      </c>
      <c r="C45" s="13"/>
      <c r="D45" s="13"/>
      <c r="E45" s="13"/>
      <c r="F45" s="13"/>
      <c r="G45" s="13"/>
      <c r="H45" s="13"/>
    </row>
    <row r="46" spans="1:8" x14ac:dyDescent="0.2">
      <c r="A46" s="13">
        <v>3</v>
      </c>
      <c r="B46" s="13"/>
      <c r="C46" s="13"/>
      <c r="D46" s="13"/>
      <c r="E46" s="13"/>
      <c r="F46" s="13"/>
      <c r="G46" s="13"/>
      <c r="H46" s="13"/>
    </row>
    <row r="47" spans="1:8" x14ac:dyDescent="0.2">
      <c r="A47" s="13">
        <v>4</v>
      </c>
      <c r="B47" s="13" t="s">
        <v>425</v>
      </c>
      <c r="C47" s="13"/>
      <c r="D47" s="13"/>
      <c r="E47" s="13"/>
      <c r="F47" s="13"/>
      <c r="G47" s="13"/>
      <c r="H47" s="13"/>
    </row>
    <row r="49" spans="1:8" x14ac:dyDescent="0.2">
      <c r="B49" t="s">
        <v>433</v>
      </c>
    </row>
    <row r="50" spans="1:8" x14ac:dyDescent="0.2">
      <c r="A50" s="136" t="s">
        <v>326</v>
      </c>
      <c r="B50" s="136"/>
      <c r="C50" s="136"/>
      <c r="D50" s="136"/>
      <c r="E50" s="136"/>
      <c r="F50" s="136"/>
      <c r="G50" s="136"/>
      <c r="H50" s="136"/>
    </row>
    <row r="51" spans="1:8" x14ac:dyDescent="0.2">
      <c r="A51" s="136" t="s">
        <v>326</v>
      </c>
      <c r="B51" s="136"/>
      <c r="C51" s="136"/>
      <c r="D51" s="136"/>
      <c r="E51" s="136"/>
      <c r="F51" s="136"/>
      <c r="G51" s="136"/>
      <c r="H51" s="136"/>
    </row>
    <row r="52" spans="1:8" x14ac:dyDescent="0.2">
      <c r="A52" s="136" t="s">
        <v>326</v>
      </c>
      <c r="B52" s="136"/>
      <c r="C52" s="136"/>
      <c r="D52" s="136"/>
      <c r="E52" s="136"/>
      <c r="F52" s="136"/>
      <c r="G52" s="136"/>
      <c r="H52" s="136"/>
    </row>
  </sheetData>
  <mergeCells count="50">
    <mergeCell ref="E4:G4"/>
    <mergeCell ref="C5:D5"/>
    <mergeCell ref="E5:G5"/>
    <mergeCell ref="E6:G6"/>
    <mergeCell ref="C7:D7"/>
    <mergeCell ref="E7:G7"/>
    <mergeCell ref="B8:E8"/>
    <mergeCell ref="A9:H9"/>
    <mergeCell ref="A10:H10"/>
    <mergeCell ref="A11:H11"/>
    <mergeCell ref="C17:E17"/>
    <mergeCell ref="F17:H17"/>
    <mergeCell ref="C18:E18"/>
    <mergeCell ref="F18:H18"/>
    <mergeCell ref="C19:E19"/>
    <mergeCell ref="F19:H19"/>
    <mergeCell ref="C20:E20"/>
    <mergeCell ref="F20:H20"/>
    <mergeCell ref="C21:E21"/>
    <mergeCell ref="F21:H21"/>
    <mergeCell ref="C24:E24"/>
    <mergeCell ref="F24:H24"/>
    <mergeCell ref="C25:E25"/>
    <mergeCell ref="F25:H25"/>
    <mergeCell ref="C32:E32"/>
    <mergeCell ref="F32:H32"/>
    <mergeCell ref="C29:E29"/>
    <mergeCell ref="C26:E26"/>
    <mergeCell ref="F26:H26"/>
    <mergeCell ref="C27:E27"/>
    <mergeCell ref="F27:H27"/>
    <mergeCell ref="C28:E28"/>
    <mergeCell ref="F28:H28"/>
    <mergeCell ref="F29:H29"/>
    <mergeCell ref="C30:E30"/>
    <mergeCell ref="F30:H30"/>
    <mergeCell ref="C31:E31"/>
    <mergeCell ref="F31:H31"/>
    <mergeCell ref="A52:H52"/>
    <mergeCell ref="A35:A36"/>
    <mergeCell ref="B35:B36"/>
    <mergeCell ref="C35:E35"/>
    <mergeCell ref="F35:H35"/>
    <mergeCell ref="G36:H36"/>
    <mergeCell ref="G37:H37"/>
    <mergeCell ref="G38:H38"/>
    <mergeCell ref="G39:H39"/>
    <mergeCell ref="G40:H40"/>
    <mergeCell ref="A50:H50"/>
    <mergeCell ref="A51:H51"/>
  </mergeCells>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G29"/>
  <sheetViews>
    <sheetView workbookViewId="0">
      <selection sqref="A1:G35"/>
    </sheetView>
  </sheetViews>
  <sheetFormatPr baseColWidth="10" defaultColWidth="8.83203125" defaultRowHeight="15" x14ac:dyDescent="0.2"/>
  <cols>
    <col min="1" max="1" width="4.1640625" customWidth="1"/>
    <col min="2" max="2" width="26.5" customWidth="1"/>
    <col min="3" max="3" width="16.6640625" customWidth="1"/>
    <col min="5" max="5" width="15.83203125" customWidth="1"/>
    <col min="7" max="7" width="15.83203125" customWidth="1"/>
  </cols>
  <sheetData>
    <row r="2" spans="1:7" x14ac:dyDescent="0.2">
      <c r="A2" t="s">
        <v>434</v>
      </c>
    </row>
    <row r="4" spans="1:7" x14ac:dyDescent="0.2">
      <c r="A4" s="13" t="s">
        <v>190</v>
      </c>
      <c r="B4" s="13" t="s">
        <v>296</v>
      </c>
      <c r="C4" s="107" t="s">
        <v>280</v>
      </c>
      <c r="D4" s="107"/>
      <c r="E4" s="129" t="s">
        <v>281</v>
      </c>
      <c r="F4" s="137"/>
      <c r="G4" s="130"/>
    </row>
    <row r="5" spans="1:7" x14ac:dyDescent="0.2">
      <c r="A5" s="13">
        <v>1</v>
      </c>
      <c r="B5" s="13" t="s">
        <v>435</v>
      </c>
      <c r="C5" s="107"/>
      <c r="D5" s="107"/>
      <c r="E5" s="129"/>
      <c r="F5" s="137"/>
      <c r="G5" s="130"/>
    </row>
    <row r="6" spans="1:7" x14ac:dyDescent="0.2">
      <c r="A6" s="13">
        <v>2</v>
      </c>
      <c r="B6" s="13" t="s">
        <v>425</v>
      </c>
      <c r="C6" s="107"/>
      <c r="D6" s="107"/>
      <c r="E6" s="129"/>
      <c r="F6" s="137"/>
      <c r="G6" s="130"/>
    </row>
    <row r="8" spans="1:7" x14ac:dyDescent="0.2">
      <c r="A8" s="13" t="s">
        <v>190</v>
      </c>
      <c r="B8" s="13" t="s">
        <v>296</v>
      </c>
      <c r="C8" s="129" t="s">
        <v>280</v>
      </c>
      <c r="D8" s="130"/>
      <c r="E8" s="129" t="s">
        <v>281</v>
      </c>
      <c r="F8" s="137"/>
      <c r="G8" s="130"/>
    </row>
    <row r="9" spans="1:7" x14ac:dyDescent="0.2">
      <c r="A9" s="13">
        <v>1</v>
      </c>
      <c r="B9" s="13" t="s">
        <v>436</v>
      </c>
      <c r="C9" s="13" t="s">
        <v>437</v>
      </c>
      <c r="D9" s="13" t="s">
        <v>438</v>
      </c>
      <c r="E9" s="13" t="s">
        <v>437</v>
      </c>
      <c r="F9" s="129" t="s">
        <v>438</v>
      </c>
      <c r="G9" s="130"/>
    </row>
    <row r="10" spans="1:7" ht="31.5" customHeight="1" x14ac:dyDescent="0.2">
      <c r="A10" s="133"/>
      <c r="B10" s="16" t="s">
        <v>439</v>
      </c>
      <c r="C10" s="26"/>
      <c r="D10" s="13"/>
      <c r="E10" s="26">
        <v>0</v>
      </c>
      <c r="F10" s="129"/>
      <c r="G10" s="130"/>
    </row>
    <row r="11" spans="1:7" ht="38.25" customHeight="1" x14ac:dyDescent="0.2">
      <c r="A11" s="141"/>
      <c r="B11" s="90" t="s">
        <v>440</v>
      </c>
      <c r="C11" s="26"/>
      <c r="D11" s="13"/>
      <c r="E11" s="26"/>
      <c r="F11" s="129"/>
      <c r="G11" s="130"/>
    </row>
    <row r="12" spans="1:7" ht="27.75" customHeight="1" x14ac:dyDescent="0.2">
      <c r="A12" s="134"/>
      <c r="B12" s="16" t="s">
        <v>441</v>
      </c>
      <c r="C12" s="26"/>
      <c r="D12" s="13"/>
      <c r="E12" s="26"/>
      <c r="F12" s="129"/>
      <c r="G12" s="130"/>
    </row>
    <row r="13" spans="1:7" ht="56.25" customHeight="1" x14ac:dyDescent="0.2">
      <c r="A13" s="13">
        <v>2</v>
      </c>
      <c r="B13" s="16" t="s">
        <v>442</v>
      </c>
      <c r="C13" s="13"/>
      <c r="D13" s="13"/>
      <c r="E13" s="13"/>
      <c r="F13" s="129"/>
      <c r="G13" s="130"/>
    </row>
    <row r="14" spans="1:7" x14ac:dyDescent="0.2">
      <c r="A14" s="13">
        <v>3</v>
      </c>
      <c r="B14" s="13" t="s">
        <v>443</v>
      </c>
      <c r="C14" s="30">
        <f>SUM(C10:C13)</f>
        <v>0</v>
      </c>
      <c r="D14" s="13"/>
      <c r="E14" s="30">
        <f>SUM(E10:E13)</f>
        <v>0</v>
      </c>
      <c r="F14" s="129"/>
      <c r="G14" s="130"/>
    </row>
    <row r="16" spans="1:7" x14ac:dyDescent="0.2">
      <c r="B16" s="132" t="s">
        <v>444</v>
      </c>
      <c r="C16" s="132"/>
      <c r="D16" s="132"/>
      <c r="E16" s="132"/>
      <c r="F16" s="132"/>
      <c r="G16" s="132"/>
    </row>
    <row r="17" spans="1:7" x14ac:dyDescent="0.2">
      <c r="A17" s="136" t="s">
        <v>445</v>
      </c>
      <c r="B17" s="136"/>
      <c r="C17" s="136"/>
      <c r="D17" s="136"/>
      <c r="E17" s="136"/>
      <c r="F17" s="136"/>
      <c r="G17" s="136"/>
    </row>
    <row r="18" spans="1:7" x14ac:dyDescent="0.2">
      <c r="A18" s="136" t="s">
        <v>445</v>
      </c>
      <c r="B18" s="136"/>
      <c r="C18" s="136"/>
      <c r="D18" s="136"/>
      <c r="E18" s="136"/>
      <c r="F18" s="136"/>
      <c r="G18" s="136"/>
    </row>
    <row r="19" spans="1:7" x14ac:dyDescent="0.2">
      <c r="A19" s="136" t="s">
        <v>445</v>
      </c>
      <c r="B19" s="136"/>
      <c r="C19" s="136"/>
      <c r="D19" s="136"/>
      <c r="E19" s="136"/>
      <c r="F19" s="136"/>
      <c r="G19" s="136"/>
    </row>
    <row r="21" spans="1:7" ht="16" x14ac:dyDescent="0.2">
      <c r="A21" s="54"/>
      <c r="B21" s="89" t="s">
        <v>446</v>
      </c>
      <c r="C21" s="54"/>
      <c r="D21" s="54"/>
      <c r="E21" s="54"/>
      <c r="F21" s="54"/>
      <c r="G21" s="54"/>
    </row>
    <row r="23" spans="1:7" x14ac:dyDescent="0.2">
      <c r="A23" t="s">
        <v>447</v>
      </c>
    </row>
    <row r="24" spans="1:7" ht="32" x14ac:dyDescent="0.2">
      <c r="A24" s="133" t="s">
        <v>190</v>
      </c>
      <c r="B24" s="133" t="s">
        <v>112</v>
      </c>
      <c r="C24" s="151" t="s">
        <v>448</v>
      </c>
      <c r="D24" s="152"/>
      <c r="E24" s="153" t="s">
        <v>449</v>
      </c>
      <c r="F24" s="154"/>
      <c r="G24" s="23" t="s">
        <v>450</v>
      </c>
    </row>
    <row r="25" spans="1:7" ht="48" x14ac:dyDescent="0.2">
      <c r="A25" s="134"/>
      <c r="B25" s="134"/>
      <c r="C25" s="16" t="s">
        <v>451</v>
      </c>
      <c r="D25" s="23" t="s">
        <v>452</v>
      </c>
      <c r="E25" s="16" t="s">
        <v>451</v>
      </c>
      <c r="F25" s="23" t="s">
        <v>452</v>
      </c>
      <c r="G25" s="13"/>
    </row>
    <row r="26" spans="1:7" x14ac:dyDescent="0.2">
      <c r="A26" s="13">
        <v>1</v>
      </c>
      <c r="B26" s="13" t="s">
        <v>280</v>
      </c>
      <c r="C26" s="13"/>
      <c r="D26" s="13"/>
      <c r="E26" s="13"/>
      <c r="F26" s="13"/>
      <c r="G26" s="26">
        <v>836220266.63</v>
      </c>
    </row>
    <row r="27" spans="1:7" x14ac:dyDescent="0.2">
      <c r="A27" s="13">
        <v>2</v>
      </c>
      <c r="B27" s="13" t="s">
        <v>453</v>
      </c>
      <c r="C27" s="13"/>
      <c r="D27" s="13"/>
      <c r="E27" s="13"/>
      <c r="F27" s="13"/>
      <c r="G27" s="13"/>
    </row>
    <row r="28" spans="1:7" x14ac:dyDescent="0.2">
      <c r="A28" s="13">
        <v>3</v>
      </c>
      <c r="B28" s="13" t="s">
        <v>454</v>
      </c>
      <c r="C28" s="13"/>
      <c r="D28" s="13"/>
      <c r="E28" s="13"/>
      <c r="F28" s="13"/>
      <c r="G28" s="13"/>
    </row>
    <row r="29" spans="1:7" x14ac:dyDescent="0.2">
      <c r="A29" s="13">
        <v>4</v>
      </c>
      <c r="B29" s="13" t="s">
        <v>455</v>
      </c>
      <c r="C29" s="13"/>
      <c r="D29" s="13"/>
      <c r="E29" s="13"/>
      <c r="F29" s="13"/>
      <c r="G29" s="30">
        <f>SUM(G26:G28)</f>
        <v>836220266.63</v>
      </c>
    </row>
  </sheetData>
  <mergeCells count="23">
    <mergeCell ref="C4:D4"/>
    <mergeCell ref="E4:G4"/>
    <mergeCell ref="C5:D5"/>
    <mergeCell ref="E5:G5"/>
    <mergeCell ref="C6:D6"/>
    <mergeCell ref="E6:G6"/>
    <mergeCell ref="C8:D8"/>
    <mergeCell ref="E8:G8"/>
    <mergeCell ref="F9:G9"/>
    <mergeCell ref="A10:A12"/>
    <mergeCell ref="F10:G10"/>
    <mergeCell ref="F11:G11"/>
    <mergeCell ref="F12:G12"/>
    <mergeCell ref="A24:A25"/>
    <mergeCell ref="B24:B25"/>
    <mergeCell ref="C24:D24"/>
    <mergeCell ref="E24:F24"/>
    <mergeCell ref="F13:G13"/>
    <mergeCell ref="F14:G14"/>
    <mergeCell ref="B16:G16"/>
    <mergeCell ref="A17:G17"/>
    <mergeCell ref="A18:G18"/>
    <mergeCell ref="A19:G19"/>
  </mergeCells>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G28"/>
  <sheetViews>
    <sheetView workbookViewId="0">
      <selection sqref="A1:G34"/>
    </sheetView>
  </sheetViews>
  <sheetFormatPr baseColWidth="10" defaultColWidth="8.83203125" defaultRowHeight="15" x14ac:dyDescent="0.2"/>
  <cols>
    <col min="4" max="5" width="15.5" customWidth="1"/>
    <col min="6" max="6" width="12.83203125" customWidth="1"/>
    <col min="7" max="7" width="16.1640625" customWidth="1"/>
  </cols>
  <sheetData>
    <row r="2" spans="1:7" x14ac:dyDescent="0.2">
      <c r="A2" s="91" t="s">
        <v>456</v>
      </c>
      <c r="B2" s="91"/>
      <c r="C2" s="91"/>
      <c r="D2" s="91"/>
      <c r="E2" s="91"/>
      <c r="F2" s="91"/>
      <c r="G2" s="91"/>
    </row>
    <row r="3" spans="1:7" ht="60" customHeight="1" x14ac:dyDescent="0.2">
      <c r="A3" s="25" t="s">
        <v>190</v>
      </c>
      <c r="B3" s="155" t="s">
        <v>112</v>
      </c>
      <c r="C3" s="156"/>
      <c r="D3" s="90" t="s">
        <v>457</v>
      </c>
      <c r="E3" s="90" t="s">
        <v>458</v>
      </c>
      <c r="F3" s="129" t="s">
        <v>425</v>
      </c>
      <c r="G3" s="130"/>
    </row>
    <row r="4" spans="1:7" x14ac:dyDescent="0.2">
      <c r="A4" s="25">
        <v>1</v>
      </c>
      <c r="B4" s="155" t="s">
        <v>280</v>
      </c>
      <c r="C4" s="156"/>
      <c r="D4" s="25"/>
      <c r="E4" s="25"/>
      <c r="F4" s="129"/>
      <c r="G4" s="130"/>
    </row>
    <row r="5" spans="1:7" x14ac:dyDescent="0.2">
      <c r="A5" s="25">
        <v>2</v>
      </c>
      <c r="B5" s="155" t="s">
        <v>459</v>
      </c>
      <c r="C5" s="156"/>
      <c r="D5" s="25"/>
      <c r="E5" s="25"/>
      <c r="F5" s="129"/>
      <c r="G5" s="130"/>
    </row>
    <row r="6" spans="1:7" x14ac:dyDescent="0.2">
      <c r="A6" s="159"/>
      <c r="B6" s="157" t="s">
        <v>460</v>
      </c>
      <c r="C6" s="158"/>
      <c r="D6" s="25"/>
      <c r="E6" s="25"/>
      <c r="F6" s="129"/>
      <c r="G6" s="130"/>
    </row>
    <row r="7" spans="1:7" x14ac:dyDescent="0.2">
      <c r="A7" s="161"/>
      <c r="B7" s="157" t="s">
        <v>461</v>
      </c>
      <c r="C7" s="158"/>
      <c r="D7" s="25"/>
      <c r="E7" s="25"/>
      <c r="F7" s="129"/>
      <c r="G7" s="130"/>
    </row>
    <row r="8" spans="1:7" x14ac:dyDescent="0.2">
      <c r="A8" s="25">
        <v>3</v>
      </c>
      <c r="B8" s="155" t="s">
        <v>319</v>
      </c>
      <c r="C8" s="156"/>
      <c r="D8" s="25"/>
      <c r="E8" s="25"/>
      <c r="F8" s="129"/>
      <c r="G8" s="130"/>
    </row>
    <row r="9" spans="1:7" x14ac:dyDescent="0.2">
      <c r="A9" s="159"/>
      <c r="B9" s="157" t="s">
        <v>460</v>
      </c>
      <c r="C9" s="158"/>
      <c r="D9" s="25"/>
      <c r="E9" s="25"/>
      <c r="F9" s="129"/>
      <c r="G9" s="130"/>
    </row>
    <row r="10" spans="1:7" x14ac:dyDescent="0.2">
      <c r="A10" s="160"/>
      <c r="B10" s="157" t="s">
        <v>462</v>
      </c>
      <c r="C10" s="158"/>
      <c r="D10" s="25"/>
      <c r="E10" s="25"/>
      <c r="F10" s="129"/>
      <c r="G10" s="130"/>
    </row>
    <row r="11" spans="1:7" x14ac:dyDescent="0.2">
      <c r="A11" s="161"/>
      <c r="B11" s="157" t="s">
        <v>463</v>
      </c>
      <c r="C11" s="158"/>
      <c r="D11" s="25"/>
      <c r="E11" s="25"/>
      <c r="F11" s="129"/>
      <c r="G11" s="130"/>
    </row>
    <row r="12" spans="1:7" x14ac:dyDescent="0.2">
      <c r="A12" s="25">
        <v>4</v>
      </c>
      <c r="B12" s="155" t="s">
        <v>281</v>
      </c>
      <c r="C12" s="156"/>
      <c r="D12" s="25"/>
      <c r="E12" s="25"/>
      <c r="F12" s="129"/>
      <c r="G12" s="130"/>
    </row>
    <row r="13" spans="1:7" x14ac:dyDescent="0.2">
      <c r="A13" s="91"/>
      <c r="B13" s="91"/>
      <c r="C13" s="91"/>
      <c r="D13" s="91"/>
      <c r="E13" s="91"/>
      <c r="F13" s="91"/>
      <c r="G13" s="91"/>
    </row>
    <row r="14" spans="1:7" x14ac:dyDescent="0.2">
      <c r="A14" s="91" t="s">
        <v>464</v>
      </c>
      <c r="B14" s="91"/>
      <c r="C14" s="91"/>
      <c r="D14" s="91"/>
      <c r="E14" s="91"/>
      <c r="F14" s="91"/>
      <c r="G14" s="91"/>
    </row>
    <row r="15" spans="1:7" ht="16" x14ac:dyDescent="0.2">
      <c r="A15" s="25" t="s">
        <v>190</v>
      </c>
      <c r="B15" s="155" t="s">
        <v>112</v>
      </c>
      <c r="C15" s="156"/>
      <c r="D15" s="90" t="s">
        <v>324</v>
      </c>
      <c r="E15" s="90" t="s">
        <v>291</v>
      </c>
      <c r="F15" s="25" t="s">
        <v>465</v>
      </c>
      <c r="G15" s="25" t="s">
        <v>281</v>
      </c>
    </row>
    <row r="16" spans="1:7" x14ac:dyDescent="0.2">
      <c r="A16" s="25">
        <v>1</v>
      </c>
      <c r="B16" s="157" t="s">
        <v>466</v>
      </c>
      <c r="C16" s="158"/>
      <c r="D16" s="25"/>
      <c r="E16" s="25"/>
      <c r="F16" s="25"/>
      <c r="G16" s="25"/>
    </row>
    <row r="17" spans="1:7" x14ac:dyDescent="0.2">
      <c r="A17" s="25">
        <v>2</v>
      </c>
      <c r="B17" s="157" t="s">
        <v>467</v>
      </c>
      <c r="C17" s="158"/>
      <c r="D17" s="25"/>
      <c r="E17" s="25"/>
      <c r="F17" s="25"/>
      <c r="G17" s="25"/>
    </row>
    <row r="18" spans="1:7" x14ac:dyDescent="0.2">
      <c r="A18" s="25">
        <v>3</v>
      </c>
      <c r="B18" s="155" t="s">
        <v>468</v>
      </c>
      <c r="C18" s="156"/>
      <c r="D18" s="25"/>
      <c r="E18" s="25"/>
      <c r="F18" s="25"/>
      <c r="G18" s="25"/>
    </row>
    <row r="19" spans="1:7" x14ac:dyDescent="0.2">
      <c r="A19" s="25">
        <v>4</v>
      </c>
      <c r="B19" s="155" t="s">
        <v>425</v>
      </c>
      <c r="C19" s="156"/>
      <c r="D19" s="25"/>
      <c r="E19" s="25"/>
      <c r="F19" s="25"/>
      <c r="G19" s="25"/>
    </row>
    <row r="20" spans="1:7" x14ac:dyDescent="0.2">
      <c r="A20" s="91"/>
      <c r="B20" s="91"/>
      <c r="C20" s="91"/>
      <c r="D20" s="91"/>
      <c r="E20" s="91"/>
      <c r="F20" s="91"/>
      <c r="G20" s="91"/>
    </row>
    <row r="21" spans="1:7" x14ac:dyDescent="0.2">
      <c r="A21" s="91" t="s">
        <v>469</v>
      </c>
      <c r="B21" s="91"/>
      <c r="C21" s="91"/>
      <c r="D21" s="91"/>
      <c r="E21" s="91"/>
      <c r="F21" s="91"/>
      <c r="G21" s="91"/>
    </row>
    <row r="22" spans="1:7" x14ac:dyDescent="0.2">
      <c r="A22" s="91"/>
      <c r="B22" s="91"/>
      <c r="C22" s="91"/>
      <c r="D22" s="91"/>
      <c r="E22" s="91"/>
      <c r="F22" s="91"/>
      <c r="G22" s="91"/>
    </row>
    <row r="23" spans="1:7" x14ac:dyDescent="0.2">
      <c r="A23" s="132" t="s">
        <v>470</v>
      </c>
      <c r="B23" s="132"/>
      <c r="C23" s="132"/>
      <c r="D23" s="132"/>
      <c r="E23" s="132"/>
      <c r="F23" s="132"/>
      <c r="G23" s="132"/>
    </row>
    <row r="24" spans="1:7" x14ac:dyDescent="0.2">
      <c r="A24" s="91" t="s">
        <v>471</v>
      </c>
      <c r="B24" s="91"/>
      <c r="C24" s="91"/>
      <c r="D24" s="91"/>
      <c r="E24" s="91"/>
      <c r="F24" s="91"/>
      <c r="G24" s="91"/>
    </row>
    <row r="25" spans="1:7" x14ac:dyDescent="0.2">
      <c r="A25" s="91" t="s">
        <v>471</v>
      </c>
      <c r="B25" s="91"/>
      <c r="C25" s="91"/>
      <c r="D25" s="91"/>
      <c r="E25" s="91"/>
      <c r="F25" s="91"/>
      <c r="G25" s="91"/>
    </row>
    <row r="26" spans="1:7" x14ac:dyDescent="0.2">
      <c r="A26" s="91" t="s">
        <v>471</v>
      </c>
      <c r="B26" s="91"/>
      <c r="C26" s="91"/>
      <c r="D26" s="91"/>
      <c r="E26" s="91"/>
      <c r="F26" s="91"/>
      <c r="G26" s="91"/>
    </row>
    <row r="27" spans="1:7" x14ac:dyDescent="0.2">
      <c r="A27" s="91" t="s">
        <v>471</v>
      </c>
      <c r="B27" s="91"/>
      <c r="C27" s="91"/>
      <c r="D27" s="91"/>
      <c r="E27" s="91"/>
      <c r="F27" s="91"/>
      <c r="G27" s="91"/>
    </row>
    <row r="28" spans="1:7" x14ac:dyDescent="0.2">
      <c r="A28" s="91"/>
      <c r="B28" s="91"/>
      <c r="C28" s="91"/>
      <c r="D28" s="91"/>
      <c r="E28" s="91"/>
      <c r="F28" s="91"/>
      <c r="G28" s="91"/>
    </row>
  </sheetData>
  <mergeCells count="28">
    <mergeCell ref="B8:C8"/>
    <mergeCell ref="F8:G8"/>
    <mergeCell ref="B3:C3"/>
    <mergeCell ref="F3:G3"/>
    <mergeCell ref="B4:C4"/>
    <mergeCell ref="F4:G4"/>
    <mergeCell ref="B5:C5"/>
    <mergeCell ref="F5:G5"/>
    <mergeCell ref="A6:A7"/>
    <mergeCell ref="B6:C6"/>
    <mergeCell ref="F6:G6"/>
    <mergeCell ref="B7:C7"/>
    <mergeCell ref="F7:G7"/>
    <mergeCell ref="A9:A11"/>
    <mergeCell ref="B9:C9"/>
    <mergeCell ref="F9:G9"/>
    <mergeCell ref="B10:C10"/>
    <mergeCell ref="F10:G10"/>
    <mergeCell ref="B11:C11"/>
    <mergeCell ref="F11:G11"/>
    <mergeCell ref="B19:C19"/>
    <mergeCell ref="A23:G23"/>
    <mergeCell ref="B12:C12"/>
    <mergeCell ref="F12:G12"/>
    <mergeCell ref="B15:C15"/>
    <mergeCell ref="B16:C16"/>
    <mergeCell ref="B17:C17"/>
    <mergeCell ref="B18:C18"/>
  </mergeCells>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H43"/>
  <sheetViews>
    <sheetView workbookViewId="0">
      <selection sqref="A1:E46"/>
    </sheetView>
  </sheetViews>
  <sheetFormatPr baseColWidth="10" defaultColWidth="8.83203125" defaultRowHeight="15" x14ac:dyDescent="0.2"/>
  <cols>
    <col min="1" max="1" width="6.5" customWidth="1"/>
    <col min="2" max="2" width="38.33203125" customWidth="1"/>
    <col min="3" max="3" width="0.1640625" customWidth="1"/>
    <col min="4" max="4" width="15.6640625" customWidth="1"/>
    <col min="5" max="5" width="17.83203125" customWidth="1"/>
    <col min="8" max="8" width="15.83203125" customWidth="1"/>
  </cols>
  <sheetData>
    <row r="2" spans="1:8" x14ac:dyDescent="0.2">
      <c r="A2" s="78"/>
      <c r="B2" s="78" t="s">
        <v>472</v>
      </c>
      <c r="C2" s="78"/>
      <c r="D2" s="78"/>
      <c r="E2" s="78"/>
    </row>
    <row r="4" spans="1:8" x14ac:dyDescent="0.2">
      <c r="A4" s="13" t="s">
        <v>190</v>
      </c>
      <c r="B4" s="13" t="s">
        <v>112</v>
      </c>
      <c r="C4" s="129" t="s">
        <v>473</v>
      </c>
      <c r="D4" s="130"/>
      <c r="E4" s="13" t="s">
        <v>474</v>
      </c>
    </row>
    <row r="5" spans="1:8" x14ac:dyDescent="0.2">
      <c r="A5" s="12">
        <v>1</v>
      </c>
      <c r="B5" s="17" t="s">
        <v>475</v>
      </c>
      <c r="C5" s="27">
        <v>399041508.85000002</v>
      </c>
      <c r="D5" s="27">
        <v>399041508.85000002</v>
      </c>
      <c r="E5" s="27">
        <v>721894687.19000006</v>
      </c>
    </row>
    <row r="6" spans="1:8" x14ac:dyDescent="0.2">
      <c r="A6" s="133">
        <v>1.1000000000000001</v>
      </c>
      <c r="B6" s="13" t="s">
        <v>476</v>
      </c>
      <c r="C6" s="27"/>
      <c r="D6" s="27"/>
      <c r="E6" s="27"/>
      <c r="H6" s="98"/>
    </row>
    <row r="7" spans="1:8" x14ac:dyDescent="0.2">
      <c r="A7" s="134"/>
      <c r="B7" s="13"/>
      <c r="C7" s="13"/>
      <c r="D7" s="13"/>
      <c r="E7" s="13"/>
      <c r="H7" s="98"/>
    </row>
    <row r="8" spans="1:8" x14ac:dyDescent="0.2">
      <c r="A8" s="133">
        <v>1.2</v>
      </c>
      <c r="B8" s="13" t="s">
        <v>477</v>
      </c>
      <c r="C8" s="27"/>
      <c r="D8" s="27"/>
      <c r="E8" s="27"/>
      <c r="H8" s="77"/>
    </row>
    <row r="9" spans="1:8" x14ac:dyDescent="0.2">
      <c r="A9" s="134"/>
      <c r="B9" s="13"/>
      <c r="C9" s="13"/>
      <c r="D9" s="13"/>
      <c r="E9" s="13"/>
    </row>
    <row r="10" spans="1:8" x14ac:dyDescent="0.2">
      <c r="A10" s="11">
        <v>1.3</v>
      </c>
      <c r="B10" s="13" t="s">
        <v>478</v>
      </c>
      <c r="C10" s="27">
        <v>399041508.85000002</v>
      </c>
      <c r="D10" s="27">
        <v>399041508.85000002</v>
      </c>
      <c r="E10" s="27">
        <v>721894687.19000006</v>
      </c>
    </row>
    <row r="11" spans="1:8" ht="28.5" customHeight="1" x14ac:dyDescent="0.2">
      <c r="A11" s="11">
        <v>2</v>
      </c>
      <c r="B11" s="16" t="s">
        <v>479</v>
      </c>
      <c r="C11" s="13"/>
      <c r="D11" s="13"/>
      <c r="E11" s="13"/>
    </row>
    <row r="12" spans="1:8" x14ac:dyDescent="0.2">
      <c r="A12" s="11">
        <v>3</v>
      </c>
      <c r="B12" s="13" t="s">
        <v>480</v>
      </c>
      <c r="C12" s="27"/>
      <c r="D12" s="27"/>
      <c r="E12" s="27"/>
    </row>
    <row r="13" spans="1:8" x14ac:dyDescent="0.2">
      <c r="A13" s="11">
        <v>4</v>
      </c>
      <c r="B13" s="13" t="s">
        <v>481</v>
      </c>
      <c r="C13" s="27">
        <v>332740663.37</v>
      </c>
      <c r="D13" s="27">
        <v>332740663.37</v>
      </c>
      <c r="E13" s="27">
        <v>619772894.17999995</v>
      </c>
    </row>
    <row r="14" spans="1:8" x14ac:dyDescent="0.2">
      <c r="A14" s="133">
        <v>4.0999999999999996</v>
      </c>
      <c r="B14" s="13" t="s">
        <v>482</v>
      </c>
      <c r="C14" s="27"/>
      <c r="D14" s="27"/>
      <c r="E14" s="27"/>
    </row>
    <row r="15" spans="1:8" x14ac:dyDescent="0.2">
      <c r="A15" s="134"/>
      <c r="B15" s="13"/>
      <c r="C15" s="92"/>
      <c r="D15" s="92"/>
      <c r="E15" s="92"/>
    </row>
    <row r="16" spans="1:8" x14ac:dyDescent="0.2">
      <c r="A16" s="133">
        <v>4.2</v>
      </c>
      <c r="B16" s="13" t="s">
        <v>483</v>
      </c>
      <c r="C16" s="29"/>
      <c r="D16" s="29"/>
      <c r="E16" s="29"/>
    </row>
    <row r="17" spans="1:5" x14ac:dyDescent="0.2">
      <c r="A17" s="134"/>
      <c r="B17" s="13"/>
      <c r="C17" s="13"/>
      <c r="D17" s="13"/>
      <c r="E17" s="13"/>
    </row>
    <row r="18" spans="1:5" x14ac:dyDescent="0.2">
      <c r="A18" s="11">
        <v>4.3</v>
      </c>
      <c r="B18" s="13" t="s">
        <v>484</v>
      </c>
      <c r="C18" s="27">
        <v>332740663.37</v>
      </c>
      <c r="D18" s="27">
        <v>332740663.37</v>
      </c>
      <c r="E18" s="27">
        <v>619772894.17999995</v>
      </c>
    </row>
    <row r="20" spans="1:5" x14ac:dyDescent="0.2">
      <c r="A20" s="78"/>
      <c r="B20" s="78" t="s">
        <v>485</v>
      </c>
      <c r="C20" s="78"/>
      <c r="D20" s="78"/>
      <c r="E20" s="78"/>
    </row>
    <row r="22" spans="1:5" x14ac:dyDescent="0.2">
      <c r="A22" t="s">
        <v>486</v>
      </c>
    </row>
    <row r="23" spans="1:5" x14ac:dyDescent="0.2">
      <c r="A23" s="13" t="s">
        <v>190</v>
      </c>
      <c r="B23" s="13" t="s">
        <v>487</v>
      </c>
      <c r="C23" s="129" t="s">
        <v>473</v>
      </c>
      <c r="D23" s="130"/>
      <c r="E23" s="13" t="s">
        <v>474</v>
      </c>
    </row>
    <row r="24" spans="1:5" x14ac:dyDescent="0.2">
      <c r="A24" s="13">
        <v>1</v>
      </c>
      <c r="B24" s="13" t="s">
        <v>468</v>
      </c>
      <c r="C24" s="26">
        <v>150733992.94999999</v>
      </c>
      <c r="D24" s="26">
        <v>150733992.94999999</v>
      </c>
      <c r="E24" s="26">
        <v>114884894.26000001</v>
      </c>
    </row>
    <row r="25" spans="1:5" x14ac:dyDescent="0.2">
      <c r="A25" s="13">
        <v>2</v>
      </c>
      <c r="B25" s="13"/>
      <c r="C25" s="67"/>
      <c r="D25" s="67"/>
      <c r="E25" s="67"/>
    </row>
    <row r="26" spans="1:5" x14ac:dyDescent="0.2">
      <c r="A26" s="13">
        <v>3</v>
      </c>
      <c r="B26" s="13" t="s">
        <v>425</v>
      </c>
      <c r="C26" s="14">
        <f t="shared" ref="C26:D26" si="0">SUM(C24:C25)</f>
        <v>150733992.94999999</v>
      </c>
      <c r="D26" s="14">
        <f t="shared" si="0"/>
        <v>150733992.94999999</v>
      </c>
      <c r="E26" s="14">
        <f>SUM(E24:E25)</f>
        <v>114884894.26000001</v>
      </c>
    </row>
    <row r="28" spans="1:5" x14ac:dyDescent="0.2">
      <c r="A28" t="s">
        <v>488</v>
      </c>
    </row>
    <row r="29" spans="1:5" x14ac:dyDescent="0.2">
      <c r="A29" s="13" t="s">
        <v>190</v>
      </c>
      <c r="B29" s="13" t="s">
        <v>296</v>
      </c>
      <c r="C29" s="129" t="s">
        <v>473</v>
      </c>
      <c r="D29" s="130"/>
      <c r="E29" s="13" t="s">
        <v>474</v>
      </c>
    </row>
    <row r="30" spans="1:5" ht="31.5" customHeight="1" x14ac:dyDescent="0.2">
      <c r="A30" s="13">
        <v>1</v>
      </c>
      <c r="B30" s="16" t="s">
        <v>489</v>
      </c>
      <c r="C30" s="151"/>
      <c r="D30" s="152"/>
      <c r="E30" s="13"/>
    </row>
    <row r="31" spans="1:5" ht="35.25" customHeight="1" x14ac:dyDescent="0.2">
      <c r="A31" s="13">
        <v>2</v>
      </c>
      <c r="B31" s="16" t="s">
        <v>490</v>
      </c>
      <c r="C31" s="151"/>
      <c r="D31" s="152"/>
      <c r="E31" s="13"/>
    </row>
    <row r="32" spans="1:5" ht="33.75" customHeight="1" x14ac:dyDescent="0.2">
      <c r="A32" s="13">
        <v>3</v>
      </c>
      <c r="B32" s="16" t="s">
        <v>491</v>
      </c>
      <c r="C32" s="151"/>
      <c r="D32" s="152"/>
      <c r="E32" s="13"/>
    </row>
    <row r="33" spans="1:5" x14ac:dyDescent="0.2">
      <c r="A33" s="13">
        <v>4</v>
      </c>
      <c r="B33" s="13" t="s">
        <v>492</v>
      </c>
      <c r="C33" s="129"/>
      <c r="D33" s="130"/>
      <c r="E33" s="13"/>
    </row>
    <row r="34" spans="1:5" x14ac:dyDescent="0.2">
      <c r="A34" s="13">
        <v>5</v>
      </c>
      <c r="B34" s="13" t="s">
        <v>425</v>
      </c>
      <c r="C34" s="129"/>
      <c r="D34" s="130"/>
      <c r="E34" s="13"/>
    </row>
    <row r="36" spans="1:5" x14ac:dyDescent="0.2">
      <c r="A36" t="s">
        <v>493</v>
      </c>
    </row>
    <row r="37" spans="1:5" x14ac:dyDescent="0.2">
      <c r="A37" s="13" t="s">
        <v>190</v>
      </c>
      <c r="B37" s="13" t="s">
        <v>494</v>
      </c>
      <c r="C37" s="129" t="s">
        <v>473</v>
      </c>
      <c r="D37" s="130"/>
      <c r="E37" s="13" t="s">
        <v>474</v>
      </c>
    </row>
    <row r="38" spans="1:5" x14ac:dyDescent="0.2">
      <c r="A38" s="13">
        <v>1</v>
      </c>
      <c r="B38" s="13" t="s">
        <v>495</v>
      </c>
      <c r="C38" s="129"/>
      <c r="D38" s="130"/>
      <c r="E38" s="13"/>
    </row>
    <row r="39" spans="1:5" ht="33.75" customHeight="1" x14ac:dyDescent="0.2">
      <c r="A39" s="13">
        <v>2</v>
      </c>
      <c r="B39" s="93" t="s">
        <v>496</v>
      </c>
      <c r="C39" s="162"/>
      <c r="D39" s="163"/>
      <c r="E39" s="13"/>
    </row>
    <row r="40" spans="1:5" x14ac:dyDescent="0.2">
      <c r="A40" s="13">
        <v>3</v>
      </c>
      <c r="B40" s="13" t="s">
        <v>497</v>
      </c>
      <c r="C40" s="129"/>
      <c r="D40" s="130"/>
      <c r="E40" s="13"/>
    </row>
    <row r="41" spans="1:5" x14ac:dyDescent="0.2">
      <c r="A41" s="13">
        <v>4</v>
      </c>
      <c r="B41" s="13" t="s">
        <v>498</v>
      </c>
      <c r="C41" s="129"/>
      <c r="D41" s="130"/>
      <c r="E41" s="13"/>
    </row>
    <row r="42" spans="1:5" ht="44.25" customHeight="1" x14ac:dyDescent="0.2">
      <c r="A42" s="13">
        <v>5</v>
      </c>
      <c r="B42" s="16" t="s">
        <v>499</v>
      </c>
      <c r="C42" s="107"/>
      <c r="D42" s="107"/>
      <c r="E42" s="13"/>
    </row>
    <row r="43" spans="1:5" x14ac:dyDescent="0.2">
      <c r="A43" s="13"/>
      <c r="B43" s="13" t="s">
        <v>425</v>
      </c>
      <c r="C43" s="129"/>
      <c r="D43" s="130"/>
      <c r="E43" s="26"/>
    </row>
  </sheetData>
  <mergeCells count="19">
    <mergeCell ref="A14:A15"/>
    <mergeCell ref="A8:A9"/>
    <mergeCell ref="C4:D4"/>
    <mergeCell ref="A6:A7"/>
    <mergeCell ref="C32:D32"/>
    <mergeCell ref="A16:A17"/>
    <mergeCell ref="C23:D23"/>
    <mergeCell ref="C29:D29"/>
    <mergeCell ref="C30:D30"/>
    <mergeCell ref="C31:D31"/>
    <mergeCell ref="C41:D41"/>
    <mergeCell ref="C42:D42"/>
    <mergeCell ref="C43:D43"/>
    <mergeCell ref="C33:D33"/>
    <mergeCell ref="C34:D34"/>
    <mergeCell ref="C37:D37"/>
    <mergeCell ref="C38:D38"/>
    <mergeCell ref="C39:D39"/>
    <mergeCell ref="C40:D40"/>
  </mergeCells>
  <pageMargins left="0.7" right="0.7" top="0.75" bottom="0.75" header="0.3" footer="0.3"/>
  <pageSetup scale="9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46"/>
  <sheetViews>
    <sheetView workbookViewId="0">
      <selection sqref="A1:H48"/>
    </sheetView>
  </sheetViews>
  <sheetFormatPr baseColWidth="10" defaultColWidth="8.83203125" defaultRowHeight="15" x14ac:dyDescent="0.2"/>
  <cols>
    <col min="1" max="1" width="6.33203125" customWidth="1"/>
    <col min="2" max="2" width="32.5" customWidth="1"/>
    <col min="4" max="4" width="17.1640625" customWidth="1"/>
  </cols>
  <sheetData>
    <row r="1" spans="1:8" x14ac:dyDescent="0.2">
      <c r="A1" s="78" t="s">
        <v>500</v>
      </c>
      <c r="B1" s="78"/>
      <c r="C1" s="78"/>
      <c r="D1" s="78"/>
      <c r="E1" s="78"/>
      <c r="F1" s="78"/>
      <c r="G1" s="78"/>
      <c r="H1" s="78"/>
    </row>
    <row r="2" spans="1:8" x14ac:dyDescent="0.2">
      <c r="A2" t="s">
        <v>501</v>
      </c>
    </row>
    <row r="3" spans="1:8" x14ac:dyDescent="0.2">
      <c r="A3" s="133" t="s">
        <v>190</v>
      </c>
      <c r="B3" s="133" t="s">
        <v>502</v>
      </c>
      <c r="C3" s="129" t="s">
        <v>473</v>
      </c>
      <c r="D3" s="130"/>
      <c r="E3" s="129" t="s">
        <v>474</v>
      </c>
      <c r="F3" s="137"/>
      <c r="G3" s="137"/>
      <c r="H3" s="130"/>
    </row>
    <row r="4" spans="1:8" x14ac:dyDescent="0.2">
      <c r="A4" s="134"/>
      <c r="B4" s="134"/>
      <c r="C4" s="13" t="s">
        <v>503</v>
      </c>
      <c r="D4" s="13" t="s">
        <v>504</v>
      </c>
      <c r="E4" s="129" t="s">
        <v>503</v>
      </c>
      <c r="F4" s="130"/>
      <c r="G4" s="129" t="s">
        <v>504</v>
      </c>
      <c r="H4" s="130"/>
    </row>
    <row r="5" spans="1:8" x14ac:dyDescent="0.2">
      <c r="A5" s="13">
        <v>1</v>
      </c>
      <c r="B5" s="13" t="s">
        <v>505</v>
      </c>
      <c r="C5" s="13"/>
      <c r="D5" s="26">
        <v>139611561</v>
      </c>
      <c r="E5" s="129"/>
      <c r="F5" s="130"/>
      <c r="G5" s="127">
        <v>97274775.709999993</v>
      </c>
      <c r="H5" s="128"/>
    </row>
    <row r="6" spans="1:8" ht="35.25" customHeight="1" x14ac:dyDescent="0.2">
      <c r="A6" s="13">
        <v>2</v>
      </c>
      <c r="B6" s="16" t="s">
        <v>506</v>
      </c>
      <c r="C6" s="13"/>
      <c r="D6" s="26">
        <v>8870189</v>
      </c>
      <c r="E6" s="129"/>
      <c r="F6" s="130"/>
      <c r="G6" s="127">
        <v>20529590.449999999</v>
      </c>
      <c r="H6" s="128"/>
    </row>
    <row r="7" spans="1:8" ht="33.75" customHeight="1" x14ac:dyDescent="0.2">
      <c r="A7" s="13">
        <v>3</v>
      </c>
      <c r="B7" s="16" t="s">
        <v>507</v>
      </c>
      <c r="C7" s="13"/>
      <c r="D7" s="26">
        <v>117777</v>
      </c>
      <c r="E7" s="129"/>
      <c r="F7" s="130"/>
      <c r="G7" s="127">
        <v>70987</v>
      </c>
      <c r="H7" s="128"/>
    </row>
    <row r="8" spans="1:8" x14ac:dyDescent="0.2">
      <c r="A8" s="13">
        <v>4</v>
      </c>
      <c r="B8" s="13" t="s">
        <v>508</v>
      </c>
      <c r="C8" s="13"/>
      <c r="D8" s="26">
        <v>710200</v>
      </c>
      <c r="E8" s="129"/>
      <c r="F8" s="130"/>
      <c r="G8" s="127">
        <v>186800</v>
      </c>
      <c r="H8" s="128"/>
    </row>
    <row r="9" spans="1:8" x14ac:dyDescent="0.2">
      <c r="A9" s="13">
        <v>5</v>
      </c>
      <c r="B9" s="13" t="s">
        <v>509</v>
      </c>
      <c r="C9" s="13"/>
      <c r="D9" s="26">
        <v>432700</v>
      </c>
      <c r="E9" s="129"/>
      <c r="F9" s="130"/>
      <c r="G9" s="127">
        <v>393900</v>
      </c>
      <c r="H9" s="128"/>
    </row>
    <row r="10" spans="1:8" x14ac:dyDescent="0.2">
      <c r="A10" s="13">
        <v>6</v>
      </c>
      <c r="B10" s="13" t="s">
        <v>510</v>
      </c>
      <c r="C10" s="13"/>
      <c r="D10" s="26">
        <v>786756</v>
      </c>
      <c r="E10" s="129"/>
      <c r="F10" s="130"/>
      <c r="G10" s="127">
        <v>1105048</v>
      </c>
      <c r="H10" s="128"/>
    </row>
    <row r="11" spans="1:8" x14ac:dyDescent="0.2">
      <c r="A11" s="13">
        <v>7</v>
      </c>
      <c r="B11" s="13" t="s">
        <v>511</v>
      </c>
      <c r="C11" s="13"/>
      <c r="D11" s="26"/>
      <c r="E11" s="129"/>
      <c r="F11" s="130"/>
      <c r="G11" s="129"/>
      <c r="H11" s="130"/>
    </row>
    <row r="12" spans="1:8" x14ac:dyDescent="0.2">
      <c r="A12" s="13">
        <v>8</v>
      </c>
      <c r="B12" s="13" t="s">
        <v>512</v>
      </c>
      <c r="C12" s="13"/>
      <c r="D12" s="26"/>
      <c r="E12" s="129"/>
      <c r="F12" s="130"/>
      <c r="G12" s="129"/>
      <c r="H12" s="130"/>
    </row>
    <row r="13" spans="1:8" x14ac:dyDescent="0.2">
      <c r="A13" s="13">
        <v>9</v>
      </c>
      <c r="B13" s="13" t="s">
        <v>513</v>
      </c>
      <c r="C13" s="13"/>
      <c r="D13" s="26"/>
      <c r="E13" s="129"/>
      <c r="F13" s="130"/>
      <c r="G13" s="129"/>
      <c r="H13" s="130"/>
    </row>
    <row r="14" spans="1:8" x14ac:dyDescent="0.2">
      <c r="A14" s="13">
        <v>10</v>
      </c>
      <c r="B14" s="13" t="s">
        <v>514</v>
      </c>
      <c r="C14" s="13"/>
      <c r="D14" s="26"/>
      <c r="E14" s="129"/>
      <c r="F14" s="130"/>
      <c r="G14" s="127"/>
      <c r="H14" s="128"/>
    </row>
    <row r="15" spans="1:8" x14ac:dyDescent="0.2">
      <c r="A15" s="13">
        <v>11</v>
      </c>
      <c r="B15" s="13" t="s">
        <v>515</v>
      </c>
      <c r="C15" s="13"/>
      <c r="D15" s="26">
        <v>3521048</v>
      </c>
      <c r="E15" s="129"/>
      <c r="F15" s="130"/>
      <c r="G15" s="127">
        <v>446708.44</v>
      </c>
      <c r="H15" s="128"/>
    </row>
    <row r="16" spans="1:8" x14ac:dyDescent="0.2">
      <c r="A16" s="13">
        <v>12</v>
      </c>
      <c r="B16" s="13" t="s">
        <v>516</v>
      </c>
      <c r="C16" s="13"/>
      <c r="D16" s="26"/>
      <c r="E16" s="129"/>
      <c r="F16" s="130"/>
      <c r="G16" s="127"/>
      <c r="H16" s="128"/>
    </row>
    <row r="17" spans="1:8" x14ac:dyDescent="0.2">
      <c r="A17" s="13">
        <v>13</v>
      </c>
      <c r="B17" s="13" t="s">
        <v>517</v>
      </c>
      <c r="C17" s="13"/>
      <c r="D17" s="26">
        <v>183490</v>
      </c>
      <c r="E17" s="129"/>
      <c r="F17" s="130"/>
      <c r="G17" s="127">
        <v>76122</v>
      </c>
      <c r="H17" s="128"/>
    </row>
    <row r="18" spans="1:8" x14ac:dyDescent="0.2">
      <c r="A18" s="13">
        <v>14</v>
      </c>
      <c r="B18" s="13" t="s">
        <v>518</v>
      </c>
      <c r="C18" s="13"/>
      <c r="D18" s="26"/>
      <c r="E18" s="129"/>
      <c r="F18" s="130"/>
      <c r="G18" s="127"/>
      <c r="H18" s="128"/>
    </row>
    <row r="19" spans="1:8" x14ac:dyDescent="0.2">
      <c r="A19" s="13">
        <v>15</v>
      </c>
      <c r="B19" s="13" t="s">
        <v>519</v>
      </c>
      <c r="C19" s="13"/>
      <c r="D19" s="26"/>
      <c r="E19" s="129"/>
      <c r="F19" s="130"/>
      <c r="G19" s="129"/>
      <c r="H19" s="130"/>
    </row>
    <row r="20" spans="1:8" x14ac:dyDescent="0.2">
      <c r="A20" s="13">
        <v>16</v>
      </c>
      <c r="B20" s="13" t="s">
        <v>520</v>
      </c>
      <c r="C20" s="13"/>
      <c r="D20" s="26">
        <v>211450</v>
      </c>
      <c r="E20" s="129"/>
      <c r="F20" s="130"/>
      <c r="G20" s="127"/>
      <c r="H20" s="128"/>
    </row>
    <row r="21" spans="1:8" x14ac:dyDescent="0.2">
      <c r="A21" s="13">
        <v>17</v>
      </c>
      <c r="B21" s="13" t="s">
        <v>521</v>
      </c>
      <c r="C21" s="13"/>
      <c r="D21" s="26"/>
      <c r="E21" s="129"/>
      <c r="F21" s="130"/>
      <c r="G21" s="127"/>
      <c r="H21" s="128"/>
    </row>
    <row r="22" spans="1:8" x14ac:dyDescent="0.2">
      <c r="A22" s="13">
        <v>18</v>
      </c>
      <c r="B22" s="13" t="s">
        <v>522</v>
      </c>
      <c r="C22" s="13"/>
      <c r="D22" s="26">
        <v>3912414</v>
      </c>
      <c r="E22" s="129"/>
      <c r="F22" s="130"/>
      <c r="G22" s="127">
        <v>2564969.14</v>
      </c>
      <c r="H22" s="128"/>
    </row>
    <row r="23" spans="1:8" x14ac:dyDescent="0.2">
      <c r="A23" s="13">
        <v>19</v>
      </c>
      <c r="B23" s="13" t="s">
        <v>523</v>
      </c>
      <c r="C23" s="13"/>
      <c r="D23" s="13"/>
      <c r="E23" s="129"/>
      <c r="F23" s="130"/>
      <c r="G23" s="129"/>
      <c r="H23" s="130"/>
    </row>
    <row r="24" spans="1:8" x14ac:dyDescent="0.2">
      <c r="A24" s="13">
        <v>20</v>
      </c>
      <c r="B24" s="13" t="s">
        <v>524</v>
      </c>
      <c r="C24" s="13"/>
      <c r="D24" s="26"/>
      <c r="E24" s="129"/>
      <c r="F24" s="130"/>
      <c r="G24" s="127"/>
      <c r="H24" s="128"/>
    </row>
    <row r="25" spans="1:8" x14ac:dyDescent="0.2">
      <c r="A25" s="13">
        <v>21</v>
      </c>
      <c r="B25" s="13" t="s">
        <v>525</v>
      </c>
      <c r="C25" s="13"/>
      <c r="D25" s="26">
        <v>10923731</v>
      </c>
      <c r="E25" s="129"/>
      <c r="F25" s="130"/>
      <c r="G25" s="127">
        <v>4731292</v>
      </c>
      <c r="H25" s="128"/>
    </row>
    <row r="26" spans="1:8" x14ac:dyDescent="0.2">
      <c r="A26" s="13">
        <v>22</v>
      </c>
      <c r="B26" s="13" t="s">
        <v>169</v>
      </c>
      <c r="C26" s="13"/>
      <c r="D26" s="26">
        <v>2080482.31</v>
      </c>
      <c r="E26" s="129"/>
      <c r="F26" s="130"/>
      <c r="G26" s="127">
        <v>1350621</v>
      </c>
      <c r="H26" s="128"/>
    </row>
    <row r="27" spans="1:8" x14ac:dyDescent="0.2">
      <c r="A27" s="13">
        <v>23</v>
      </c>
      <c r="B27" s="13" t="s">
        <v>425</v>
      </c>
      <c r="C27" s="13"/>
      <c r="D27" s="26">
        <f>SUM(D5:D26)</f>
        <v>171361798.31</v>
      </c>
      <c r="E27" s="129"/>
      <c r="F27" s="130"/>
      <c r="G27" s="127">
        <f>SUM(G5:G26)</f>
        <v>128730813.73999999</v>
      </c>
      <c r="H27" s="128"/>
    </row>
    <row r="28" spans="1:8" x14ac:dyDescent="0.2">
      <c r="G28" s="9"/>
    </row>
    <row r="29" spans="1:8" x14ac:dyDescent="0.2">
      <c r="A29" t="s">
        <v>526</v>
      </c>
    </row>
    <row r="30" spans="1:8" x14ac:dyDescent="0.2">
      <c r="A30" s="13" t="s">
        <v>190</v>
      </c>
      <c r="B30" s="13" t="s">
        <v>502</v>
      </c>
      <c r="C30" s="129" t="s">
        <v>473</v>
      </c>
      <c r="D30" s="130"/>
      <c r="E30" s="129" t="s">
        <v>474</v>
      </c>
      <c r="F30" s="137"/>
      <c r="G30" s="137"/>
      <c r="H30" s="130"/>
    </row>
    <row r="31" spans="1:8" x14ac:dyDescent="0.2">
      <c r="A31" s="13">
        <v>1</v>
      </c>
      <c r="B31" s="13" t="s">
        <v>527</v>
      </c>
      <c r="C31" s="129"/>
      <c r="D31" s="130"/>
      <c r="E31" s="129"/>
      <c r="F31" s="137"/>
      <c r="G31" s="137"/>
      <c r="H31" s="130"/>
    </row>
    <row r="32" spans="1:8" x14ac:dyDescent="0.2">
      <c r="A32" s="13">
        <v>2</v>
      </c>
      <c r="B32" s="13" t="s">
        <v>528</v>
      </c>
      <c r="C32" s="129"/>
      <c r="D32" s="130"/>
      <c r="E32" s="129"/>
      <c r="F32" s="137"/>
      <c r="G32" s="137"/>
      <c r="H32" s="130"/>
    </row>
    <row r="33" spans="1:8" x14ac:dyDescent="0.2">
      <c r="A33" s="13">
        <v>3</v>
      </c>
      <c r="B33" s="13" t="s">
        <v>529</v>
      </c>
      <c r="C33" s="129"/>
      <c r="D33" s="130"/>
      <c r="E33" s="129"/>
      <c r="F33" s="137"/>
      <c r="G33" s="137"/>
      <c r="H33" s="130"/>
    </row>
    <row r="34" spans="1:8" x14ac:dyDescent="0.2">
      <c r="A34" s="13">
        <v>4</v>
      </c>
      <c r="B34" s="13" t="s">
        <v>169</v>
      </c>
      <c r="C34" s="127">
        <v>339817035.62</v>
      </c>
      <c r="D34" s="128"/>
      <c r="E34" s="127">
        <v>131335192.15000001</v>
      </c>
      <c r="F34" s="146"/>
      <c r="G34" s="146"/>
      <c r="H34" s="128"/>
    </row>
    <row r="35" spans="1:8" x14ac:dyDescent="0.2">
      <c r="A35" s="13">
        <v>5</v>
      </c>
      <c r="B35" s="13" t="s">
        <v>425</v>
      </c>
      <c r="C35" s="127">
        <f>SUM(C34)</f>
        <v>339817035.62</v>
      </c>
      <c r="D35" s="128"/>
      <c r="E35" s="135">
        <f>SUM(E34)</f>
        <v>131335192.15000001</v>
      </c>
      <c r="F35" s="137"/>
      <c r="G35" s="137"/>
      <c r="H35" s="130"/>
    </row>
    <row r="37" spans="1:8" x14ac:dyDescent="0.2">
      <c r="A37" t="s">
        <v>530</v>
      </c>
    </row>
    <row r="38" spans="1:8" x14ac:dyDescent="0.2">
      <c r="A38" s="166" t="s">
        <v>408</v>
      </c>
      <c r="B38" s="167"/>
      <c r="C38" s="170" t="s">
        <v>531</v>
      </c>
      <c r="D38" s="171"/>
      <c r="E38" s="129" t="s">
        <v>532</v>
      </c>
      <c r="F38" s="137"/>
      <c r="G38" s="137"/>
      <c r="H38" s="130"/>
    </row>
    <row r="39" spans="1:8" x14ac:dyDescent="0.2">
      <c r="A39" s="168"/>
      <c r="B39" s="169"/>
      <c r="C39" s="172"/>
      <c r="D39" s="173"/>
      <c r="E39" s="129" t="s">
        <v>473</v>
      </c>
      <c r="F39" s="130"/>
      <c r="G39" s="129" t="s">
        <v>474</v>
      </c>
      <c r="H39" s="130"/>
    </row>
    <row r="40" spans="1:8" x14ac:dyDescent="0.2">
      <c r="A40" s="129" t="s">
        <v>533</v>
      </c>
      <c r="B40" s="164"/>
      <c r="C40" s="13">
        <v>59</v>
      </c>
      <c r="D40" s="26"/>
      <c r="E40" s="127">
        <v>253021460.97</v>
      </c>
      <c r="F40" s="165"/>
      <c r="G40" s="127"/>
      <c r="H40" s="165"/>
    </row>
    <row r="41" spans="1:8" x14ac:dyDescent="0.2">
      <c r="A41" s="129"/>
      <c r="B41" s="130"/>
      <c r="C41" s="13"/>
      <c r="D41" s="13"/>
      <c r="E41" s="129"/>
      <c r="F41" s="130"/>
      <c r="G41" s="129"/>
      <c r="H41" s="130"/>
    </row>
    <row r="42" spans="1:8" x14ac:dyDescent="0.2">
      <c r="A42" s="129" t="s">
        <v>534</v>
      </c>
      <c r="B42" s="130"/>
      <c r="C42" s="13"/>
      <c r="D42" s="13"/>
      <c r="E42" s="129"/>
      <c r="F42" s="130"/>
      <c r="G42" s="129"/>
      <c r="H42" s="130"/>
    </row>
    <row r="43" spans="1:8" x14ac:dyDescent="0.2">
      <c r="A43" s="129"/>
      <c r="B43" s="130"/>
      <c r="C43" s="13"/>
      <c r="D43" s="13"/>
      <c r="E43" s="129"/>
      <c r="F43" s="130"/>
      <c r="G43" s="129"/>
      <c r="H43" s="130"/>
    </row>
    <row r="44" spans="1:8" x14ac:dyDescent="0.2">
      <c r="A44" s="129" t="s">
        <v>535</v>
      </c>
      <c r="B44" s="130"/>
      <c r="C44" s="13">
        <v>15</v>
      </c>
      <c r="D44" s="26"/>
      <c r="E44" s="127">
        <v>124976747</v>
      </c>
      <c r="F44" s="128"/>
      <c r="G44" s="127"/>
      <c r="H44" s="128"/>
    </row>
    <row r="45" spans="1:8" x14ac:dyDescent="0.2">
      <c r="A45" s="129"/>
      <c r="B45" s="130"/>
      <c r="C45" s="13"/>
      <c r="D45" s="13"/>
      <c r="E45" s="129"/>
      <c r="F45" s="130"/>
      <c r="G45" s="129"/>
      <c r="H45" s="130"/>
    </row>
    <row r="46" spans="1:8" x14ac:dyDescent="0.2">
      <c r="A46" s="129" t="s">
        <v>425</v>
      </c>
      <c r="B46" s="130"/>
      <c r="C46" s="13"/>
      <c r="D46" s="26">
        <f>SUM(D40:D45)</f>
        <v>0</v>
      </c>
      <c r="E46" s="135">
        <f>SUM(E40:E45)</f>
        <v>377998207.97000003</v>
      </c>
      <c r="F46" s="130"/>
      <c r="G46" s="135">
        <f>SUM(G40:G45)</f>
        <v>0</v>
      </c>
      <c r="H46" s="130"/>
    </row>
  </sheetData>
  <mergeCells count="90">
    <mergeCell ref="A3:A4"/>
    <mergeCell ref="B3:B4"/>
    <mergeCell ref="C3:D3"/>
    <mergeCell ref="E3:H3"/>
    <mergeCell ref="E4:F4"/>
    <mergeCell ref="G4:H4"/>
    <mergeCell ref="E5:F5"/>
    <mergeCell ref="G5:H5"/>
    <mergeCell ref="E6:F6"/>
    <mergeCell ref="G6:H6"/>
    <mergeCell ref="E7:F7"/>
    <mergeCell ref="G7:H7"/>
    <mergeCell ref="E8:F8"/>
    <mergeCell ref="G8:H8"/>
    <mergeCell ref="E9:F9"/>
    <mergeCell ref="G9:H9"/>
    <mergeCell ref="E10:F10"/>
    <mergeCell ref="G10:H10"/>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C30:D30"/>
    <mergeCell ref="E30:H30"/>
    <mergeCell ref="C31:D31"/>
    <mergeCell ref="E31:H31"/>
    <mergeCell ref="C32:D32"/>
    <mergeCell ref="E32:H32"/>
    <mergeCell ref="C33:D33"/>
    <mergeCell ref="E33:H33"/>
    <mergeCell ref="C34:D34"/>
    <mergeCell ref="E34:H34"/>
    <mergeCell ref="C35:D35"/>
    <mergeCell ref="E35:H35"/>
    <mergeCell ref="A38:B39"/>
    <mergeCell ref="C38:D39"/>
    <mergeCell ref="E38:H38"/>
    <mergeCell ref="E39:F39"/>
    <mergeCell ref="G39:H39"/>
    <mergeCell ref="A40:B40"/>
    <mergeCell ref="E40:F40"/>
    <mergeCell ref="G40:H40"/>
    <mergeCell ref="A41:B41"/>
    <mergeCell ref="E41:F41"/>
    <mergeCell ref="G41:H41"/>
    <mergeCell ref="A42:B42"/>
    <mergeCell ref="E42:F42"/>
    <mergeCell ref="G42:H42"/>
    <mergeCell ref="A43:B43"/>
    <mergeCell ref="E43:F43"/>
    <mergeCell ref="G43:H43"/>
    <mergeCell ref="A46:B46"/>
    <mergeCell ref="E46:F46"/>
    <mergeCell ref="G46:H46"/>
    <mergeCell ref="A44:B44"/>
    <mergeCell ref="E44:F44"/>
    <mergeCell ref="G44:H44"/>
    <mergeCell ref="A45:B45"/>
    <mergeCell ref="E45:F45"/>
    <mergeCell ref="G45:H45"/>
  </mergeCells>
  <pageMargins left="0.7" right="0.7" top="0.75" bottom="0.75" header="0.3" footer="0.3"/>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D15"/>
  <sheetViews>
    <sheetView workbookViewId="0">
      <selection sqref="A1:D19"/>
    </sheetView>
  </sheetViews>
  <sheetFormatPr baseColWidth="10" defaultColWidth="8.83203125" defaultRowHeight="15" x14ac:dyDescent="0.2"/>
  <cols>
    <col min="1" max="1" width="5.83203125" customWidth="1"/>
    <col min="2" max="2" width="46" customWidth="1"/>
    <col min="3" max="3" width="23.5" customWidth="1"/>
    <col min="4" max="4" width="21.5" customWidth="1"/>
  </cols>
  <sheetData>
    <row r="2" spans="1:4" x14ac:dyDescent="0.2">
      <c r="A2" s="54"/>
      <c r="B2" s="78" t="s">
        <v>536</v>
      </c>
      <c r="C2" s="54"/>
      <c r="D2" s="54"/>
    </row>
    <row r="4" spans="1:4" x14ac:dyDescent="0.2">
      <c r="A4" s="13" t="s">
        <v>190</v>
      </c>
      <c r="B4" s="13" t="s">
        <v>112</v>
      </c>
      <c r="C4" s="13" t="s">
        <v>537</v>
      </c>
      <c r="D4" s="13" t="s">
        <v>538</v>
      </c>
    </row>
    <row r="5" spans="1:4" x14ac:dyDescent="0.2">
      <c r="A5" s="13">
        <v>1</v>
      </c>
      <c r="B5" s="13" t="s">
        <v>539</v>
      </c>
      <c r="C5" s="26"/>
      <c r="D5" s="26"/>
    </row>
    <row r="6" spans="1:4" x14ac:dyDescent="0.2">
      <c r="A6" s="13">
        <v>2</v>
      </c>
      <c r="B6" s="13" t="s">
        <v>540</v>
      </c>
      <c r="C6" s="13"/>
      <c r="D6" s="13"/>
    </row>
    <row r="7" spans="1:4" ht="16" x14ac:dyDescent="0.2">
      <c r="A7" s="13">
        <v>3</v>
      </c>
      <c r="B7" s="16" t="s">
        <v>541</v>
      </c>
      <c r="C7" s="26"/>
      <c r="D7" s="26">
        <f>SUM(D5:D6)</f>
        <v>0</v>
      </c>
    </row>
    <row r="8" spans="1:4" x14ac:dyDescent="0.2">
      <c r="A8" s="61"/>
      <c r="B8" s="94"/>
      <c r="C8" s="61"/>
      <c r="D8" s="61"/>
    </row>
    <row r="9" spans="1:4" x14ac:dyDescent="0.2">
      <c r="B9" s="95" t="s">
        <v>542</v>
      </c>
    </row>
    <row r="10" spans="1:4" x14ac:dyDescent="0.2">
      <c r="A10" s="174" t="s">
        <v>543</v>
      </c>
      <c r="B10" s="174"/>
      <c r="C10" s="174"/>
      <c r="D10" s="174"/>
    </row>
    <row r="11" spans="1:4" x14ac:dyDescent="0.2">
      <c r="A11" s="174" t="s">
        <v>543</v>
      </c>
      <c r="B11" s="174"/>
      <c r="C11" s="174"/>
      <c r="D11" s="174"/>
    </row>
    <row r="12" spans="1:4" x14ac:dyDescent="0.2">
      <c r="A12" s="174" t="s">
        <v>543</v>
      </c>
      <c r="B12" s="174"/>
      <c r="C12" s="174"/>
      <c r="D12" s="174"/>
    </row>
    <row r="13" spans="1:4" x14ac:dyDescent="0.2">
      <c r="A13" s="174" t="s">
        <v>543</v>
      </c>
      <c r="B13" s="174"/>
      <c r="C13" s="174"/>
      <c r="D13" s="174"/>
    </row>
    <row r="14" spans="1:4" x14ac:dyDescent="0.2">
      <c r="A14" s="174" t="s">
        <v>543</v>
      </c>
      <c r="B14" s="174"/>
      <c r="C14" s="174"/>
      <c r="D14" s="174"/>
    </row>
    <row r="15" spans="1:4" x14ac:dyDescent="0.2">
      <c r="A15" s="174" t="s">
        <v>543</v>
      </c>
      <c r="B15" s="174"/>
      <c r="C15" s="174"/>
      <c r="D15" s="174"/>
    </row>
  </sheetData>
  <mergeCells count="6">
    <mergeCell ref="A15:D15"/>
    <mergeCell ref="A10:D10"/>
    <mergeCell ref="A11:D11"/>
    <mergeCell ref="A12:D12"/>
    <mergeCell ref="A13:D13"/>
    <mergeCell ref="A14:D14"/>
  </mergeCell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K37"/>
  <sheetViews>
    <sheetView workbookViewId="0">
      <selection sqref="A1:J41"/>
    </sheetView>
  </sheetViews>
  <sheetFormatPr baseColWidth="10" defaultColWidth="8.83203125" defaultRowHeight="15" x14ac:dyDescent="0.2"/>
  <sheetData>
    <row r="3" spans="1:11" ht="16" x14ac:dyDescent="0.2">
      <c r="A3" s="4"/>
      <c r="B3" s="4"/>
      <c r="C3" s="5"/>
      <c r="D3" s="115" t="s">
        <v>15</v>
      </c>
      <c r="E3" s="115"/>
      <c r="F3" s="115"/>
      <c r="G3" s="5"/>
      <c r="H3" s="5"/>
      <c r="I3" s="4"/>
      <c r="J3" s="4"/>
      <c r="K3" s="4"/>
    </row>
    <row r="4" spans="1:11" ht="16" x14ac:dyDescent="0.2">
      <c r="A4" s="4"/>
      <c r="B4" s="4"/>
      <c r="C4" s="6"/>
      <c r="D4" s="6" t="s">
        <v>585</v>
      </c>
      <c r="E4" s="6"/>
      <c r="F4" s="6"/>
      <c r="G4" s="6"/>
      <c r="H4" s="5"/>
      <c r="I4" s="4"/>
      <c r="J4" s="4"/>
      <c r="K4" s="4"/>
    </row>
    <row r="5" spans="1:11" ht="16" x14ac:dyDescent="0.2">
      <c r="A5" s="4"/>
      <c r="B5" s="4"/>
      <c r="C5" s="115" t="s">
        <v>16</v>
      </c>
      <c r="D5" s="115"/>
      <c r="E5" s="115"/>
      <c r="F5" s="115"/>
      <c r="G5" s="115"/>
      <c r="H5" s="115"/>
      <c r="I5" s="4"/>
      <c r="J5" s="4"/>
      <c r="K5" s="4"/>
    </row>
    <row r="6" spans="1:11" ht="16" x14ac:dyDescent="0.2">
      <c r="A6" s="4"/>
      <c r="B6" s="4"/>
      <c r="C6" s="116" t="s">
        <v>586</v>
      </c>
      <c r="D6" s="116"/>
      <c r="E6" s="116"/>
      <c r="F6" s="116"/>
      <c r="G6" s="116"/>
      <c r="H6" s="116"/>
      <c r="I6" s="4"/>
      <c r="J6" s="4"/>
      <c r="K6" s="4"/>
    </row>
    <row r="7" spans="1:11" ht="16" x14ac:dyDescent="0.2">
      <c r="A7" s="4"/>
      <c r="B7" s="4"/>
      <c r="C7" s="4"/>
      <c r="D7" s="4"/>
      <c r="E7" s="4"/>
      <c r="F7" s="4"/>
      <c r="G7" s="4"/>
      <c r="H7" s="4"/>
      <c r="I7" s="4"/>
      <c r="J7" s="4"/>
      <c r="K7" s="4"/>
    </row>
    <row r="8" spans="1:11" ht="16" x14ac:dyDescent="0.2">
      <c r="A8" s="4"/>
      <c r="B8" s="4"/>
      <c r="C8" s="4"/>
      <c r="D8" s="4"/>
      <c r="E8" s="4"/>
      <c r="F8" s="4"/>
      <c r="G8" s="4"/>
      <c r="H8" s="4"/>
      <c r="I8" s="4"/>
      <c r="J8" s="4"/>
      <c r="K8" s="4"/>
    </row>
    <row r="9" spans="1:11" ht="16" x14ac:dyDescent="0.2">
      <c r="A9" s="7" t="s">
        <v>17</v>
      </c>
      <c r="B9" s="4"/>
      <c r="C9" s="4"/>
      <c r="D9" s="4"/>
      <c r="E9" s="4"/>
      <c r="F9" s="4"/>
      <c r="G9" s="4"/>
      <c r="H9" s="4"/>
      <c r="I9" s="4"/>
      <c r="J9" s="4"/>
      <c r="K9" s="4"/>
    </row>
    <row r="10" spans="1:11" ht="16" x14ac:dyDescent="0.2">
      <c r="A10" s="4" t="s">
        <v>587</v>
      </c>
      <c r="B10" s="4"/>
      <c r="C10" s="4"/>
      <c r="D10" s="4"/>
      <c r="E10" s="4"/>
      <c r="F10" s="4"/>
      <c r="G10" s="4"/>
      <c r="H10" s="4"/>
      <c r="I10" s="4"/>
      <c r="J10" s="4"/>
      <c r="K10" s="4"/>
    </row>
    <row r="11" spans="1:11" ht="16" x14ac:dyDescent="0.2">
      <c r="A11" s="4" t="s">
        <v>18</v>
      </c>
      <c r="B11" s="4"/>
      <c r="C11" s="4"/>
      <c r="D11" s="4"/>
      <c r="E11" s="4"/>
      <c r="F11" s="4"/>
      <c r="G11" s="4"/>
      <c r="H11" s="4"/>
      <c r="I11" s="4"/>
      <c r="J11" s="4"/>
      <c r="K11" s="4"/>
    </row>
    <row r="12" spans="1:11" ht="16" x14ac:dyDescent="0.2">
      <c r="A12" s="4" t="s">
        <v>19</v>
      </c>
      <c r="B12" s="4"/>
      <c r="C12" s="4"/>
      <c r="D12" s="4"/>
      <c r="E12" s="4"/>
      <c r="F12" s="4"/>
      <c r="G12" s="4"/>
      <c r="H12" s="4"/>
      <c r="I12" s="4"/>
      <c r="J12" s="4"/>
      <c r="K12" s="4"/>
    </row>
    <row r="13" spans="1:11" ht="16" x14ac:dyDescent="0.2">
      <c r="A13" s="4" t="s">
        <v>20</v>
      </c>
      <c r="B13" s="4"/>
      <c r="C13" s="4"/>
      <c r="D13" s="4"/>
      <c r="E13" s="4"/>
      <c r="F13" s="4"/>
      <c r="G13" s="4"/>
      <c r="H13" s="4"/>
      <c r="I13" s="4"/>
      <c r="J13" s="4"/>
      <c r="K13" s="4"/>
    </row>
    <row r="14" spans="1:11" ht="16" x14ac:dyDescent="0.2">
      <c r="A14" s="4"/>
      <c r="B14" s="4"/>
      <c r="C14" s="4"/>
      <c r="D14" s="4"/>
      <c r="E14" s="4"/>
      <c r="F14" s="4"/>
      <c r="G14" s="4"/>
      <c r="H14" s="4"/>
      <c r="I14" s="4"/>
      <c r="J14" s="4"/>
      <c r="K14" s="4"/>
    </row>
    <row r="15" spans="1:11" ht="16" x14ac:dyDescent="0.2">
      <c r="A15" s="4"/>
      <c r="B15" s="4" t="s">
        <v>21</v>
      </c>
      <c r="C15" s="4"/>
      <c r="D15" s="4"/>
      <c r="E15" s="4"/>
      <c r="F15" s="4"/>
      <c r="G15" s="4"/>
      <c r="H15" s="4"/>
      <c r="I15" s="4"/>
      <c r="J15" s="4"/>
      <c r="K15" s="4"/>
    </row>
    <row r="16" spans="1:11" ht="16" x14ac:dyDescent="0.2">
      <c r="A16" s="4"/>
      <c r="B16" s="4" t="s">
        <v>22</v>
      </c>
      <c r="C16" s="4"/>
      <c r="D16" s="4"/>
      <c r="E16" s="4"/>
      <c r="F16" s="4"/>
      <c r="G16" s="4"/>
      <c r="H16" s="4"/>
      <c r="I16" s="4"/>
      <c r="J16" s="4"/>
      <c r="K16" s="4"/>
    </row>
    <row r="17" spans="1:11" ht="16" x14ac:dyDescent="0.2">
      <c r="A17" s="4"/>
      <c r="B17" s="4"/>
      <c r="C17" s="4"/>
      <c r="D17" s="4"/>
      <c r="E17" s="4"/>
      <c r="F17" s="4"/>
      <c r="G17" s="4"/>
      <c r="H17" s="4"/>
      <c r="I17" s="4"/>
      <c r="J17" s="4"/>
      <c r="K17" s="4"/>
    </row>
    <row r="18" spans="1:11" ht="16" x14ac:dyDescent="0.2">
      <c r="A18" s="4"/>
      <c r="B18" s="4" t="s">
        <v>23</v>
      </c>
      <c r="C18" s="4"/>
      <c r="D18" s="4"/>
      <c r="E18" s="4"/>
      <c r="F18" s="4"/>
      <c r="G18" s="4"/>
      <c r="H18" s="4"/>
      <c r="I18" s="4"/>
      <c r="J18" s="4"/>
      <c r="K18" s="4"/>
    </row>
    <row r="19" spans="1:11" ht="16" x14ac:dyDescent="0.2">
      <c r="A19" s="4"/>
      <c r="B19" s="4"/>
      <c r="C19" s="4"/>
      <c r="D19" s="4"/>
      <c r="E19" s="4"/>
      <c r="F19" s="4"/>
      <c r="G19" s="4"/>
      <c r="H19" s="4"/>
      <c r="I19" s="4"/>
      <c r="J19" s="4"/>
      <c r="K19" s="4"/>
    </row>
    <row r="20" spans="1:11" ht="16" x14ac:dyDescent="0.2">
      <c r="A20" s="4"/>
      <c r="B20" s="4" t="s">
        <v>24</v>
      </c>
      <c r="C20" s="4"/>
      <c r="D20" s="4"/>
      <c r="E20" s="4"/>
      <c r="F20" s="4"/>
      <c r="G20" s="4"/>
      <c r="H20" s="4"/>
      <c r="I20" s="4"/>
      <c r="J20" s="4"/>
      <c r="K20" s="4"/>
    </row>
    <row r="21" spans="1:11" ht="16" x14ac:dyDescent="0.2">
      <c r="A21" s="4"/>
      <c r="B21" s="4" t="s">
        <v>25</v>
      </c>
      <c r="C21" s="4"/>
      <c r="D21" s="4"/>
      <c r="E21" s="4"/>
      <c r="F21" s="4"/>
      <c r="G21" s="4"/>
      <c r="H21" s="4"/>
      <c r="I21" s="4"/>
      <c r="J21" s="4"/>
      <c r="K21" s="4"/>
    </row>
    <row r="22" spans="1:11" ht="16" x14ac:dyDescent="0.2">
      <c r="A22" s="4"/>
      <c r="B22" s="4"/>
      <c r="C22" s="4"/>
      <c r="D22" s="4"/>
      <c r="E22" s="4"/>
      <c r="F22" s="4"/>
      <c r="G22" s="4"/>
      <c r="H22" s="4"/>
      <c r="I22" s="4"/>
      <c r="J22" s="4"/>
      <c r="K22" s="4"/>
    </row>
    <row r="23" spans="1:11" ht="16" x14ac:dyDescent="0.2">
      <c r="A23" s="4"/>
      <c r="B23" s="4" t="s">
        <v>26</v>
      </c>
      <c r="C23" s="4"/>
      <c r="D23" s="4"/>
      <c r="E23" s="4"/>
      <c r="F23" s="4"/>
      <c r="G23" s="4"/>
      <c r="H23" s="4"/>
      <c r="I23" s="4"/>
      <c r="J23" s="4"/>
      <c r="K23" s="4"/>
    </row>
    <row r="24" spans="1:11" ht="16" x14ac:dyDescent="0.2">
      <c r="A24" s="4"/>
      <c r="B24" s="4" t="s">
        <v>27</v>
      </c>
      <c r="C24" s="4"/>
      <c r="D24" s="4"/>
      <c r="E24" s="4"/>
      <c r="F24" s="4"/>
      <c r="G24" s="4"/>
      <c r="H24" s="4"/>
      <c r="I24" s="4"/>
      <c r="J24" s="4"/>
      <c r="K24" s="4"/>
    </row>
    <row r="25" spans="1:11" ht="16" x14ac:dyDescent="0.2">
      <c r="A25" s="4"/>
      <c r="B25" s="4"/>
      <c r="C25" s="4"/>
      <c r="D25" s="4"/>
      <c r="E25" s="4"/>
      <c r="F25" s="4"/>
      <c r="G25" s="4"/>
      <c r="H25" s="4"/>
      <c r="I25" s="4"/>
      <c r="J25" s="4"/>
      <c r="K25" s="4"/>
    </row>
    <row r="26" spans="1:11" ht="16" x14ac:dyDescent="0.2">
      <c r="A26" s="4"/>
      <c r="B26" s="4" t="s">
        <v>28</v>
      </c>
      <c r="C26" s="4"/>
      <c r="D26" s="4"/>
      <c r="E26" s="4"/>
      <c r="F26" s="4"/>
      <c r="G26" s="4"/>
      <c r="H26" s="4"/>
      <c r="I26" s="4"/>
      <c r="J26" s="4"/>
      <c r="K26" s="4"/>
    </row>
    <row r="27" spans="1:11" ht="16" x14ac:dyDescent="0.2">
      <c r="A27" s="4"/>
      <c r="B27" s="4" t="s">
        <v>29</v>
      </c>
      <c r="C27" s="4"/>
      <c r="D27" s="4"/>
      <c r="E27" s="4"/>
      <c r="F27" s="4"/>
      <c r="G27" s="4"/>
      <c r="H27" s="4"/>
      <c r="I27" s="4"/>
      <c r="J27" s="4"/>
      <c r="K27" s="4"/>
    </row>
    <row r="28" spans="1:11" ht="16" x14ac:dyDescent="0.2">
      <c r="A28" s="4"/>
      <c r="B28" s="4"/>
      <c r="C28" s="4"/>
      <c r="D28" s="4"/>
      <c r="E28" s="4"/>
      <c r="F28" s="4"/>
      <c r="G28" s="4"/>
      <c r="H28" s="4"/>
      <c r="I28" s="4"/>
      <c r="J28" s="4"/>
      <c r="K28" s="4"/>
    </row>
    <row r="29" spans="1:11" ht="16" x14ac:dyDescent="0.2">
      <c r="A29" s="4"/>
      <c r="B29" s="4" t="s">
        <v>30</v>
      </c>
      <c r="C29" s="4"/>
      <c r="D29" s="4"/>
      <c r="E29" s="4"/>
      <c r="F29" s="4"/>
      <c r="G29" s="4"/>
      <c r="H29" s="4"/>
      <c r="I29" s="4"/>
      <c r="J29" s="4"/>
      <c r="K29" s="4"/>
    </row>
    <row r="30" spans="1:11" ht="16" x14ac:dyDescent="0.2">
      <c r="A30" s="4"/>
      <c r="B30" s="4" t="s">
        <v>31</v>
      </c>
      <c r="C30" s="4"/>
      <c r="D30" s="4"/>
      <c r="E30" s="4"/>
      <c r="F30" s="4"/>
      <c r="G30" s="4"/>
      <c r="H30" s="4"/>
      <c r="I30" s="4"/>
      <c r="J30" s="4"/>
      <c r="K30" s="4"/>
    </row>
    <row r="31" spans="1:11" ht="16" x14ac:dyDescent="0.2">
      <c r="A31" s="4"/>
      <c r="B31" s="4"/>
      <c r="C31" s="4"/>
      <c r="D31" s="4"/>
      <c r="E31" s="4"/>
      <c r="F31" s="4"/>
      <c r="G31" s="4"/>
      <c r="H31" s="4"/>
      <c r="I31" s="4"/>
      <c r="J31" s="4"/>
      <c r="K31" s="4"/>
    </row>
    <row r="32" spans="1:11" ht="16" x14ac:dyDescent="0.2">
      <c r="A32" s="4"/>
      <c r="B32" s="4"/>
      <c r="C32" s="4"/>
      <c r="D32" s="4"/>
      <c r="E32" s="4"/>
      <c r="F32" s="4"/>
      <c r="G32" s="4"/>
      <c r="H32" s="4"/>
      <c r="I32" s="4"/>
      <c r="J32" s="4"/>
      <c r="K32" s="4"/>
    </row>
    <row r="33" spans="1:11" ht="16" x14ac:dyDescent="0.2">
      <c r="A33" s="4"/>
      <c r="B33" s="4"/>
      <c r="C33" s="4"/>
      <c r="D33" s="4" t="s">
        <v>32</v>
      </c>
      <c r="E33" s="4"/>
      <c r="F33" s="4"/>
      <c r="G33" s="4"/>
      <c r="H33" s="4"/>
      <c r="I33" s="4"/>
      <c r="J33" s="4"/>
      <c r="K33" s="4"/>
    </row>
    <row r="34" spans="1:11" ht="16" x14ac:dyDescent="0.2">
      <c r="A34" s="4"/>
      <c r="B34" s="4"/>
      <c r="C34" s="4"/>
      <c r="D34" s="4"/>
      <c r="E34" s="4"/>
      <c r="F34" s="4"/>
      <c r="G34" s="4"/>
      <c r="H34" s="4"/>
      <c r="I34" s="4"/>
      <c r="J34" s="4"/>
      <c r="K34" s="4"/>
    </row>
    <row r="35" spans="1:11" ht="16" x14ac:dyDescent="0.2">
      <c r="A35" s="4"/>
      <c r="B35" s="4"/>
      <c r="C35" s="4"/>
      <c r="D35" s="4" t="s">
        <v>33</v>
      </c>
      <c r="E35" s="4"/>
      <c r="F35" s="4"/>
      <c r="G35" s="4"/>
      <c r="H35" s="4"/>
      <c r="I35" s="4"/>
      <c r="J35" s="4"/>
      <c r="K35" s="4"/>
    </row>
    <row r="36" spans="1:11" ht="16" x14ac:dyDescent="0.2">
      <c r="A36" s="4"/>
      <c r="B36" s="4"/>
      <c r="C36" s="4"/>
      <c r="D36" s="4"/>
      <c r="E36" s="4"/>
      <c r="F36" s="4"/>
      <c r="G36" s="4"/>
      <c r="H36" s="4"/>
      <c r="I36" s="4"/>
      <c r="J36" s="4"/>
      <c r="K36" s="4"/>
    </row>
    <row r="37" spans="1:11" ht="16" x14ac:dyDescent="0.2">
      <c r="A37" s="4"/>
      <c r="B37" s="4"/>
      <c r="C37" s="4"/>
      <c r="D37" s="4"/>
      <c r="E37" s="4"/>
      <c r="F37" s="4"/>
      <c r="G37" s="4"/>
      <c r="H37" s="4"/>
      <c r="I37" s="4"/>
      <c r="J37" s="4"/>
      <c r="K37" s="4"/>
    </row>
  </sheetData>
  <mergeCells count="3">
    <mergeCell ref="D3:F3"/>
    <mergeCell ref="C5:H5"/>
    <mergeCell ref="C6:H6"/>
  </mergeCells>
  <pageMargins left="0.7" right="0.7" top="0.75" bottom="0.75" header="0.3" footer="0.3"/>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F42"/>
  <sheetViews>
    <sheetView workbookViewId="0">
      <selection activeCell="B17" sqref="B17:C17"/>
    </sheetView>
  </sheetViews>
  <sheetFormatPr baseColWidth="10" defaultColWidth="8.83203125" defaultRowHeight="15" x14ac:dyDescent="0.2"/>
  <cols>
    <col min="2" max="2" width="21.6640625" customWidth="1"/>
    <col min="3" max="3" width="15.83203125" customWidth="1"/>
    <col min="4" max="4" width="17.6640625" customWidth="1"/>
    <col min="5" max="5" width="14.1640625" customWidth="1"/>
    <col min="6" max="6" width="18.1640625" customWidth="1"/>
  </cols>
  <sheetData>
    <row r="2" spans="1:6" x14ac:dyDescent="0.2">
      <c r="A2" s="54"/>
      <c r="B2" s="78"/>
      <c r="C2" s="78" t="s">
        <v>544</v>
      </c>
      <c r="D2" s="78"/>
      <c r="E2" s="78"/>
      <c r="F2" s="78"/>
    </row>
    <row r="3" spans="1:6" x14ac:dyDescent="0.2">
      <c r="B3" t="s">
        <v>545</v>
      </c>
    </row>
    <row r="4" spans="1:6" ht="43.5" customHeight="1" x14ac:dyDescent="0.2">
      <c r="B4" s="13" t="s">
        <v>112</v>
      </c>
      <c r="C4" s="13" t="s">
        <v>546</v>
      </c>
      <c r="D4" s="16" t="s">
        <v>547</v>
      </c>
      <c r="E4" s="16" t="s">
        <v>548</v>
      </c>
      <c r="F4" s="13" t="s">
        <v>549</v>
      </c>
    </row>
    <row r="5" spans="1:6" x14ac:dyDescent="0.2">
      <c r="B5" s="13" t="s">
        <v>550</v>
      </c>
      <c r="C5" s="13"/>
      <c r="D5" s="13"/>
      <c r="E5" s="13"/>
      <c r="F5" s="13"/>
    </row>
    <row r="6" spans="1:6" ht="43.5" customHeight="1" x14ac:dyDescent="0.2">
      <c r="B6" s="16" t="s">
        <v>551</v>
      </c>
      <c r="C6" s="13"/>
      <c r="D6" s="13"/>
      <c r="E6" s="13"/>
      <c r="F6" s="13"/>
    </row>
    <row r="7" spans="1:6" x14ac:dyDescent="0.2">
      <c r="B7" s="13" t="s">
        <v>552</v>
      </c>
      <c r="C7" s="13"/>
      <c r="D7" s="13"/>
      <c r="E7" s="13"/>
      <c r="F7" s="13"/>
    </row>
    <row r="9" spans="1:6" x14ac:dyDescent="0.2">
      <c r="B9" s="132" t="s">
        <v>553</v>
      </c>
      <c r="C9" s="132"/>
      <c r="D9" s="132"/>
      <c r="E9" s="132"/>
      <c r="F9" s="132"/>
    </row>
    <row r="10" spans="1:6" x14ac:dyDescent="0.2">
      <c r="B10" s="132"/>
      <c r="C10" s="132"/>
      <c r="D10" s="132"/>
      <c r="E10" s="132"/>
      <c r="F10" s="132"/>
    </row>
    <row r="11" spans="1:6" x14ac:dyDescent="0.2">
      <c r="B11" s="132"/>
      <c r="C11" s="132"/>
      <c r="D11" s="132"/>
      <c r="E11" s="132"/>
      <c r="F11" s="132"/>
    </row>
    <row r="13" spans="1:6" x14ac:dyDescent="0.2">
      <c r="A13" s="13" t="s">
        <v>190</v>
      </c>
      <c r="B13" s="129" t="s">
        <v>554</v>
      </c>
      <c r="C13" s="130"/>
      <c r="D13" s="13" t="s">
        <v>555</v>
      </c>
      <c r="E13" s="129" t="s">
        <v>556</v>
      </c>
      <c r="F13" s="130"/>
    </row>
    <row r="14" spans="1:6" x14ac:dyDescent="0.2">
      <c r="A14" s="11">
        <v>1</v>
      </c>
      <c r="B14" s="129" t="s">
        <v>557</v>
      </c>
      <c r="C14" s="130"/>
      <c r="D14" s="13"/>
      <c r="E14" s="129"/>
      <c r="F14" s="130"/>
    </row>
    <row r="15" spans="1:6" ht="33" customHeight="1" x14ac:dyDescent="0.2">
      <c r="A15" s="11">
        <v>2</v>
      </c>
      <c r="B15" s="151" t="s">
        <v>558</v>
      </c>
      <c r="C15" s="152"/>
      <c r="D15" s="13"/>
      <c r="E15" s="129"/>
      <c r="F15" s="130"/>
    </row>
    <row r="16" spans="1:6" x14ac:dyDescent="0.2">
      <c r="A16" s="11">
        <v>3</v>
      </c>
      <c r="B16" s="129" t="s">
        <v>559</v>
      </c>
      <c r="C16" s="130"/>
      <c r="D16" s="13"/>
      <c r="E16" s="129"/>
      <c r="F16" s="130"/>
    </row>
    <row r="17" spans="1:6" x14ac:dyDescent="0.2">
      <c r="A17" s="11">
        <v>4</v>
      </c>
      <c r="B17" s="129" t="s">
        <v>193</v>
      </c>
      <c r="C17" s="130"/>
      <c r="D17" s="13"/>
      <c r="E17" s="129"/>
      <c r="F17" s="130"/>
    </row>
    <row r="19" spans="1:6" x14ac:dyDescent="0.2">
      <c r="B19" t="s">
        <v>560</v>
      </c>
    </row>
    <row r="21" spans="1:6" x14ac:dyDescent="0.2">
      <c r="A21" s="11" t="s">
        <v>190</v>
      </c>
      <c r="B21" s="11" t="s">
        <v>561</v>
      </c>
      <c r="C21" s="11" t="s">
        <v>562</v>
      </c>
      <c r="D21" s="11" t="s">
        <v>563</v>
      </c>
      <c r="E21" s="129" t="s">
        <v>564</v>
      </c>
      <c r="F21" s="130"/>
    </row>
    <row r="22" spans="1:6" x14ac:dyDescent="0.2">
      <c r="A22" s="13">
        <v>1</v>
      </c>
      <c r="B22" s="13"/>
      <c r="C22" s="13"/>
      <c r="D22" s="13"/>
      <c r="E22" s="129"/>
      <c r="F22" s="130"/>
    </row>
    <row r="23" spans="1:6" x14ac:dyDescent="0.2">
      <c r="A23" s="13">
        <v>2</v>
      </c>
      <c r="B23" s="13"/>
      <c r="C23" s="13"/>
      <c r="D23" s="13"/>
      <c r="E23" s="129"/>
      <c r="F23" s="130"/>
    </row>
    <row r="25" spans="1:6" ht="16" x14ac:dyDescent="0.2">
      <c r="A25" s="54"/>
      <c r="B25" s="54"/>
      <c r="C25" s="89" t="s">
        <v>565</v>
      </c>
      <c r="D25" s="54"/>
      <c r="E25" s="54"/>
      <c r="F25" s="54"/>
    </row>
    <row r="27" spans="1:6" x14ac:dyDescent="0.2">
      <c r="A27" s="132" t="s">
        <v>566</v>
      </c>
      <c r="B27" s="132"/>
      <c r="C27" s="132"/>
      <c r="D27" s="132"/>
      <c r="E27" s="132"/>
      <c r="F27" s="132"/>
    </row>
    <row r="28" spans="1:6" x14ac:dyDescent="0.2">
      <c r="A28" s="132"/>
      <c r="B28" s="132"/>
      <c r="C28" s="132"/>
      <c r="D28" s="132"/>
      <c r="E28" s="132"/>
      <c r="F28" s="132"/>
    </row>
    <row r="29" spans="1:6" x14ac:dyDescent="0.2">
      <c r="A29" t="s">
        <v>567</v>
      </c>
    </row>
    <row r="30" spans="1:6" x14ac:dyDescent="0.2">
      <c r="A30" t="s">
        <v>567</v>
      </c>
    </row>
    <row r="31" spans="1:6" x14ac:dyDescent="0.2">
      <c r="A31" t="s">
        <v>567</v>
      </c>
    </row>
    <row r="32" spans="1:6" x14ac:dyDescent="0.2">
      <c r="A32" t="s">
        <v>567</v>
      </c>
    </row>
    <row r="34" spans="1:6" ht="16" x14ac:dyDescent="0.2">
      <c r="A34" s="54"/>
      <c r="B34" s="54"/>
      <c r="C34" s="89" t="s">
        <v>568</v>
      </c>
      <c r="D34" s="54"/>
      <c r="E34" s="54"/>
      <c r="F34" s="54"/>
    </row>
    <row r="36" spans="1:6" x14ac:dyDescent="0.2">
      <c r="A36" s="132" t="s">
        <v>569</v>
      </c>
      <c r="B36" s="132"/>
      <c r="C36" s="132"/>
      <c r="D36" s="132"/>
      <c r="E36" s="132"/>
      <c r="F36" s="132"/>
    </row>
    <row r="37" spans="1:6" x14ac:dyDescent="0.2">
      <c r="A37" s="132"/>
      <c r="B37" s="132"/>
      <c r="C37" s="132"/>
      <c r="D37" s="132"/>
      <c r="E37" s="132"/>
      <c r="F37" s="132"/>
    </row>
    <row r="39" spans="1:6" x14ac:dyDescent="0.2">
      <c r="A39" t="s">
        <v>570</v>
      </c>
    </row>
    <row r="40" spans="1:6" x14ac:dyDescent="0.2">
      <c r="A40" t="s">
        <v>570</v>
      </c>
    </row>
    <row r="41" spans="1:6" x14ac:dyDescent="0.2">
      <c r="A41" t="s">
        <v>570</v>
      </c>
    </row>
    <row r="42" spans="1:6" x14ac:dyDescent="0.2">
      <c r="A42" t="s">
        <v>570</v>
      </c>
    </row>
  </sheetData>
  <mergeCells count="16">
    <mergeCell ref="B15:C15"/>
    <mergeCell ref="E15:F15"/>
    <mergeCell ref="B9:F11"/>
    <mergeCell ref="B13:C13"/>
    <mergeCell ref="E13:F13"/>
    <mergeCell ref="B14:C14"/>
    <mergeCell ref="E14:F14"/>
    <mergeCell ref="E23:F23"/>
    <mergeCell ref="A27:F28"/>
    <mergeCell ref="A36:F37"/>
    <mergeCell ref="B16:C16"/>
    <mergeCell ref="E16:F16"/>
    <mergeCell ref="B17:C17"/>
    <mergeCell ref="E17:F17"/>
    <mergeCell ref="E21:F21"/>
    <mergeCell ref="E22:F22"/>
  </mergeCells>
  <pageMargins left="0.7" right="0.7" top="0.75" bottom="0.75" header="0.3" footer="0.3"/>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L34"/>
  <sheetViews>
    <sheetView workbookViewId="0">
      <selection sqref="A1:L34"/>
    </sheetView>
  </sheetViews>
  <sheetFormatPr baseColWidth="10" defaultColWidth="8.83203125" defaultRowHeight="15" x14ac:dyDescent="0.2"/>
  <cols>
    <col min="2" max="2" width="11.5" customWidth="1"/>
    <col min="3" max="3" width="11" customWidth="1"/>
    <col min="4" max="4" width="11.1640625" customWidth="1"/>
    <col min="6" max="6" width="12.5" customWidth="1"/>
    <col min="7" max="7" width="11.5" customWidth="1"/>
    <col min="8" max="9" width="11.33203125" customWidth="1"/>
    <col min="10" max="10" width="11" customWidth="1"/>
  </cols>
  <sheetData>
    <row r="2" spans="1:12" ht="16" x14ac:dyDescent="0.2">
      <c r="A2" s="54"/>
      <c r="B2" s="54"/>
      <c r="C2" s="89" t="s">
        <v>571</v>
      </c>
      <c r="D2" s="54"/>
      <c r="E2" s="54"/>
      <c r="F2" s="54"/>
      <c r="G2" s="54"/>
      <c r="H2" s="54"/>
      <c r="I2" s="54"/>
      <c r="J2" s="54"/>
      <c r="K2" s="54"/>
      <c r="L2" s="54"/>
    </row>
    <row r="4" spans="1:12" x14ac:dyDescent="0.2">
      <c r="A4" s="175" t="s">
        <v>280</v>
      </c>
      <c r="B4" s="177" t="s">
        <v>572</v>
      </c>
      <c r="C4" s="178"/>
      <c r="D4" s="178"/>
      <c r="E4" s="178"/>
      <c r="F4" s="178"/>
      <c r="G4" s="178"/>
      <c r="H4" s="178"/>
      <c r="I4" s="178"/>
      <c r="J4" s="178"/>
      <c r="K4" s="179"/>
      <c r="L4" s="175" t="s">
        <v>455</v>
      </c>
    </row>
    <row r="5" spans="1:12" ht="64" x14ac:dyDescent="0.2">
      <c r="A5" s="176"/>
      <c r="B5" s="96" t="s">
        <v>573</v>
      </c>
      <c r="C5" s="96" t="s">
        <v>574</v>
      </c>
      <c r="D5" s="96" t="s">
        <v>575</v>
      </c>
      <c r="E5" s="96" t="s">
        <v>576</v>
      </c>
      <c r="F5" s="96" t="s">
        <v>577</v>
      </c>
      <c r="G5" s="96" t="s">
        <v>578</v>
      </c>
      <c r="H5" s="96" t="s">
        <v>579</v>
      </c>
      <c r="I5" s="96" t="s">
        <v>580</v>
      </c>
      <c r="J5" s="96" t="s">
        <v>581</v>
      </c>
      <c r="K5" s="96" t="s">
        <v>443</v>
      </c>
      <c r="L5" s="176"/>
    </row>
    <row r="6" spans="1:12" x14ac:dyDescent="0.2">
      <c r="A6" s="13"/>
      <c r="B6" s="13"/>
      <c r="C6" s="13"/>
      <c r="D6" s="13"/>
      <c r="E6" s="13"/>
      <c r="F6" s="13"/>
      <c r="G6" s="13"/>
      <c r="H6" s="13"/>
      <c r="I6" s="13"/>
      <c r="J6" s="13"/>
      <c r="K6" s="13"/>
      <c r="L6" s="13"/>
    </row>
    <row r="7" spans="1:12" x14ac:dyDescent="0.2">
      <c r="A7" s="13"/>
      <c r="B7" s="13"/>
      <c r="C7" s="13"/>
      <c r="D7" s="13"/>
      <c r="E7" s="13"/>
      <c r="F7" s="13"/>
      <c r="G7" s="13"/>
      <c r="H7" s="13"/>
      <c r="I7" s="13"/>
      <c r="J7" s="13"/>
      <c r="K7" s="13"/>
      <c r="L7" s="13"/>
    </row>
    <row r="8" spans="1:12" x14ac:dyDescent="0.2">
      <c r="A8" s="13"/>
      <c r="B8" s="13"/>
      <c r="C8" s="13"/>
      <c r="D8" s="13"/>
      <c r="E8" s="13"/>
      <c r="F8" s="13"/>
      <c r="G8" s="13"/>
      <c r="H8" s="13"/>
      <c r="I8" s="13"/>
      <c r="J8" s="13"/>
      <c r="K8" s="13"/>
      <c r="L8" s="13"/>
    </row>
    <row r="9" spans="1:12" x14ac:dyDescent="0.2">
      <c r="A9" s="13"/>
      <c r="B9" s="13"/>
      <c r="C9" s="13"/>
      <c r="D9" s="13"/>
      <c r="E9" s="13"/>
      <c r="F9" s="13"/>
      <c r="G9" s="13"/>
      <c r="H9" s="13"/>
      <c r="I9" s="13"/>
      <c r="J9" s="13"/>
      <c r="K9" s="13"/>
      <c r="L9" s="13"/>
    </row>
    <row r="10" spans="1:12" x14ac:dyDescent="0.2">
      <c r="A10" s="13"/>
      <c r="B10" s="13"/>
      <c r="C10" s="13"/>
      <c r="D10" s="13"/>
      <c r="E10" s="13"/>
      <c r="F10" s="13"/>
      <c r="G10" s="13"/>
      <c r="H10" s="13"/>
      <c r="I10" s="13"/>
      <c r="J10" s="13"/>
      <c r="K10" s="13"/>
      <c r="L10" s="13"/>
    </row>
    <row r="11" spans="1:12" x14ac:dyDescent="0.2">
      <c r="A11" s="13"/>
      <c r="B11" s="13"/>
      <c r="C11" s="13"/>
      <c r="D11" s="13"/>
      <c r="E11" s="13"/>
      <c r="F11" s="13"/>
      <c r="G11" s="13"/>
      <c r="H11" s="13"/>
      <c r="I11" s="13"/>
      <c r="J11" s="13"/>
      <c r="K11" s="13"/>
      <c r="L11" s="13"/>
    </row>
    <row r="12" spans="1:12" x14ac:dyDescent="0.2">
      <c r="A12" s="13"/>
      <c r="B12" s="13"/>
      <c r="C12" s="13"/>
      <c r="D12" s="13"/>
      <c r="E12" s="13"/>
      <c r="F12" s="13"/>
      <c r="G12" s="13"/>
      <c r="H12" s="13"/>
      <c r="I12" s="13"/>
      <c r="J12" s="13"/>
      <c r="K12" s="13"/>
      <c r="L12" s="13"/>
    </row>
    <row r="13" spans="1:12" x14ac:dyDescent="0.2">
      <c r="A13" s="13"/>
      <c r="B13" s="13"/>
      <c r="C13" s="13"/>
      <c r="D13" s="13"/>
      <c r="E13" s="13"/>
      <c r="F13" s="13"/>
      <c r="G13" s="13"/>
      <c r="H13" s="13"/>
      <c r="I13" s="13"/>
      <c r="J13" s="13"/>
      <c r="K13" s="13"/>
      <c r="L13" s="13"/>
    </row>
    <row r="14" spans="1:12" x14ac:dyDescent="0.2">
      <c r="A14" s="13"/>
      <c r="B14" s="13"/>
      <c r="C14" s="13"/>
      <c r="D14" s="13"/>
      <c r="E14" s="13"/>
      <c r="F14" s="13"/>
      <c r="G14" s="13"/>
      <c r="H14" s="13"/>
      <c r="I14" s="13"/>
      <c r="J14" s="13"/>
      <c r="K14" s="13"/>
      <c r="L14" s="13"/>
    </row>
    <row r="15" spans="1:12" x14ac:dyDescent="0.2">
      <c r="A15" s="13"/>
      <c r="B15" s="13"/>
      <c r="C15" s="13"/>
      <c r="D15" s="13"/>
      <c r="E15" s="13"/>
      <c r="F15" s="13"/>
      <c r="G15" s="13"/>
      <c r="H15" s="13"/>
      <c r="I15" s="13"/>
      <c r="J15" s="13"/>
      <c r="K15" s="13"/>
      <c r="L15" s="13"/>
    </row>
    <row r="16" spans="1:12" x14ac:dyDescent="0.2">
      <c r="A16" s="13"/>
      <c r="B16" s="13"/>
      <c r="C16" s="13"/>
      <c r="D16" s="13"/>
      <c r="E16" s="13"/>
      <c r="F16" s="13"/>
      <c r="G16" s="13"/>
      <c r="H16" s="13"/>
      <c r="I16" s="13"/>
      <c r="J16" s="13"/>
      <c r="K16" s="13"/>
      <c r="L16" s="13"/>
    </row>
    <row r="17" spans="1:12" x14ac:dyDescent="0.2">
      <c r="A17" s="13"/>
      <c r="B17" s="13"/>
      <c r="C17" s="13"/>
      <c r="D17" s="13"/>
      <c r="E17" s="13"/>
      <c r="F17" s="13"/>
      <c r="G17" s="13"/>
      <c r="H17" s="13"/>
      <c r="I17" s="13"/>
      <c r="J17" s="13"/>
      <c r="K17" s="13"/>
      <c r="L17" s="13"/>
    </row>
    <row r="18" spans="1:12" x14ac:dyDescent="0.2">
      <c r="A18" s="13"/>
      <c r="B18" s="13"/>
      <c r="C18" s="13"/>
      <c r="D18" s="13"/>
      <c r="E18" s="13"/>
      <c r="F18" s="13"/>
      <c r="G18" s="13"/>
      <c r="H18" s="13"/>
      <c r="I18" s="13"/>
      <c r="J18" s="13"/>
      <c r="K18" s="13"/>
      <c r="L18" s="13"/>
    </row>
    <row r="19" spans="1:12" x14ac:dyDescent="0.2">
      <c r="A19" s="13"/>
      <c r="B19" s="13"/>
      <c r="C19" s="13"/>
      <c r="D19" s="13"/>
      <c r="E19" s="13"/>
      <c r="F19" s="13"/>
      <c r="G19" s="13"/>
      <c r="H19" s="13"/>
      <c r="I19" s="13"/>
      <c r="J19" s="13"/>
      <c r="K19" s="13"/>
      <c r="L19" s="13"/>
    </row>
    <row r="20" spans="1:12" x14ac:dyDescent="0.2">
      <c r="A20" s="13"/>
      <c r="B20" s="13"/>
      <c r="C20" s="13"/>
      <c r="D20" s="13"/>
      <c r="E20" s="13"/>
      <c r="F20" s="13"/>
      <c r="G20" s="13"/>
      <c r="H20" s="13"/>
      <c r="I20" s="13"/>
      <c r="J20" s="13"/>
      <c r="K20" s="13"/>
      <c r="L20" s="13"/>
    </row>
    <row r="21" spans="1:12" x14ac:dyDescent="0.2">
      <c r="A21" s="13"/>
      <c r="B21" s="13"/>
      <c r="C21" s="13"/>
      <c r="D21" s="13"/>
      <c r="E21" s="13"/>
      <c r="F21" s="13"/>
      <c r="G21" s="13"/>
      <c r="H21" s="13"/>
      <c r="I21" s="13"/>
      <c r="J21" s="13"/>
      <c r="K21" s="13"/>
      <c r="L21" s="13"/>
    </row>
    <row r="22" spans="1:12" x14ac:dyDescent="0.2">
      <c r="A22" s="13"/>
      <c r="B22" s="13"/>
      <c r="C22" s="13"/>
      <c r="D22" s="13"/>
      <c r="E22" s="13"/>
      <c r="F22" s="13"/>
      <c r="G22" s="13"/>
      <c r="H22" s="13"/>
      <c r="I22" s="13"/>
      <c r="J22" s="13"/>
      <c r="K22" s="13"/>
      <c r="L22" s="13"/>
    </row>
    <row r="23" spans="1:12" x14ac:dyDescent="0.2">
      <c r="A23" s="13"/>
      <c r="B23" s="13"/>
      <c r="C23" s="13"/>
      <c r="D23" s="13"/>
      <c r="E23" s="13"/>
      <c r="F23" s="13"/>
      <c r="G23" s="13"/>
      <c r="H23" s="13"/>
      <c r="I23" s="13"/>
      <c r="J23" s="13"/>
      <c r="K23" s="13"/>
      <c r="L23" s="13"/>
    </row>
    <row r="24" spans="1:12" x14ac:dyDescent="0.2">
      <c r="A24" s="13"/>
      <c r="B24" s="13"/>
      <c r="C24" s="13"/>
      <c r="D24" s="13"/>
      <c r="E24" s="13"/>
      <c r="F24" s="13"/>
      <c r="G24" s="13"/>
      <c r="H24" s="13"/>
      <c r="I24" s="13"/>
      <c r="J24" s="13"/>
      <c r="K24" s="13"/>
      <c r="L24" s="13"/>
    </row>
    <row r="25" spans="1:12" x14ac:dyDescent="0.2">
      <c r="A25" s="13"/>
      <c r="B25" s="13"/>
      <c r="C25" s="13"/>
      <c r="D25" s="13"/>
      <c r="E25" s="13"/>
      <c r="F25" s="13"/>
      <c r="G25" s="13"/>
      <c r="H25" s="13"/>
      <c r="I25" s="13"/>
      <c r="J25" s="13"/>
      <c r="K25" s="13"/>
      <c r="L25" s="13"/>
    </row>
    <row r="26" spans="1:12" x14ac:dyDescent="0.2">
      <c r="A26" s="13"/>
      <c r="B26" s="13"/>
      <c r="C26" s="13"/>
      <c r="D26" s="13"/>
      <c r="E26" s="13"/>
      <c r="F26" s="13"/>
      <c r="G26" s="13"/>
      <c r="H26" s="13"/>
      <c r="I26" s="13"/>
      <c r="J26" s="13"/>
      <c r="K26" s="13"/>
      <c r="L26" s="13"/>
    </row>
    <row r="27" spans="1:12" x14ac:dyDescent="0.2">
      <c r="A27" s="13"/>
      <c r="B27" s="13"/>
      <c r="C27" s="13"/>
      <c r="D27" s="13"/>
      <c r="E27" s="13"/>
      <c r="F27" s="13"/>
      <c r="G27" s="13"/>
      <c r="H27" s="13"/>
      <c r="I27" s="13"/>
      <c r="J27" s="13"/>
      <c r="K27" s="13"/>
      <c r="L27" s="13"/>
    </row>
    <row r="28" spans="1:12" x14ac:dyDescent="0.2">
      <c r="A28" s="13"/>
      <c r="B28" s="13"/>
      <c r="C28" s="13"/>
      <c r="D28" s="13"/>
      <c r="E28" s="13"/>
      <c r="F28" s="13"/>
      <c r="G28" s="13"/>
      <c r="H28" s="13"/>
      <c r="I28" s="13"/>
      <c r="J28" s="13"/>
      <c r="K28" s="13"/>
      <c r="L28" s="13"/>
    </row>
    <row r="29" spans="1:12" x14ac:dyDescent="0.2">
      <c r="A29" s="13"/>
      <c r="B29" s="13"/>
      <c r="C29" s="13"/>
      <c r="D29" s="13"/>
      <c r="E29" s="13"/>
      <c r="F29" s="13"/>
      <c r="G29" s="13"/>
      <c r="H29" s="13"/>
      <c r="I29" s="13"/>
      <c r="J29" s="13"/>
      <c r="K29" s="13"/>
      <c r="L29" s="13"/>
    </row>
    <row r="30" spans="1:12" x14ac:dyDescent="0.2">
      <c r="A30" s="13"/>
      <c r="B30" s="13"/>
      <c r="C30" s="13"/>
      <c r="D30" s="13"/>
      <c r="E30" s="13"/>
      <c r="F30" s="13"/>
      <c r="G30" s="13"/>
      <c r="H30" s="13"/>
      <c r="I30" s="13"/>
      <c r="J30" s="13"/>
      <c r="K30" s="13"/>
      <c r="L30" s="13"/>
    </row>
    <row r="31" spans="1:12" x14ac:dyDescent="0.2">
      <c r="A31" s="13"/>
      <c r="B31" s="13"/>
      <c r="C31" s="13"/>
      <c r="D31" s="13"/>
      <c r="E31" s="13"/>
      <c r="F31" s="13"/>
      <c r="G31" s="13"/>
      <c r="H31" s="13"/>
      <c r="I31" s="13"/>
      <c r="J31" s="13"/>
      <c r="K31" s="13"/>
      <c r="L31" s="13"/>
    </row>
    <row r="32" spans="1:12" x14ac:dyDescent="0.2">
      <c r="A32" s="13"/>
      <c r="B32" s="13"/>
      <c r="C32" s="13"/>
      <c r="D32" s="13"/>
      <c r="E32" s="13"/>
      <c r="F32" s="13"/>
      <c r="G32" s="13"/>
      <c r="H32" s="13"/>
      <c r="I32" s="13"/>
      <c r="J32" s="13"/>
      <c r="K32" s="13"/>
      <c r="L32" s="13"/>
    </row>
    <row r="33" spans="1:12" x14ac:dyDescent="0.2">
      <c r="A33" s="13"/>
      <c r="B33" s="13"/>
      <c r="C33" s="13"/>
      <c r="D33" s="13"/>
      <c r="E33" s="13"/>
      <c r="F33" s="13"/>
      <c r="G33" s="13"/>
      <c r="H33" s="13"/>
      <c r="I33" s="13"/>
      <c r="J33" s="13"/>
      <c r="K33" s="13"/>
      <c r="L33" s="13"/>
    </row>
    <row r="34" spans="1:12" x14ac:dyDescent="0.2">
      <c r="A34" s="61"/>
      <c r="B34" s="61"/>
      <c r="C34" s="61"/>
      <c r="D34" s="61"/>
      <c r="E34" s="61"/>
      <c r="F34" s="61"/>
      <c r="G34" s="61"/>
      <c r="H34" s="61"/>
      <c r="I34" s="61"/>
      <c r="J34" s="61"/>
      <c r="K34" s="61"/>
      <c r="L34" s="61"/>
    </row>
  </sheetData>
  <mergeCells count="3">
    <mergeCell ref="A4:A5"/>
    <mergeCell ref="B4:K4"/>
    <mergeCell ref="L4:L5"/>
  </mergeCells>
  <pageMargins left="0.7" right="0.7"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I46"/>
  <sheetViews>
    <sheetView workbookViewId="0">
      <selection activeCell="A3" sqref="A3:D48"/>
    </sheetView>
  </sheetViews>
  <sheetFormatPr baseColWidth="10" defaultColWidth="8.83203125" defaultRowHeight="15" x14ac:dyDescent="0.2"/>
  <cols>
    <col min="1" max="1" width="8.33203125" customWidth="1"/>
    <col min="2" max="2" width="49.1640625" customWidth="1"/>
    <col min="3" max="3" width="22.33203125" customWidth="1"/>
    <col min="4" max="4" width="22.83203125" customWidth="1"/>
    <col min="9" max="9" width="21.6640625" customWidth="1"/>
  </cols>
  <sheetData>
    <row r="3" spans="1:4" x14ac:dyDescent="0.2">
      <c r="A3" s="8" t="s">
        <v>34</v>
      </c>
      <c r="B3" s="8"/>
      <c r="C3" s="117" t="s">
        <v>588</v>
      </c>
      <c r="D3" s="117"/>
    </row>
    <row r="4" spans="1:4" x14ac:dyDescent="0.2">
      <c r="A4" t="s">
        <v>35</v>
      </c>
      <c r="B4" s="8"/>
      <c r="D4" s="9"/>
    </row>
    <row r="5" spans="1:4" x14ac:dyDescent="0.2">
      <c r="B5" s="8"/>
      <c r="C5" t="s">
        <v>36</v>
      </c>
      <c r="D5" s="9"/>
    </row>
    <row r="6" spans="1:4" x14ac:dyDescent="0.2">
      <c r="A6" s="118" t="s">
        <v>37</v>
      </c>
      <c r="B6" s="120" t="s">
        <v>38</v>
      </c>
      <c r="C6" s="122" t="s">
        <v>39</v>
      </c>
      <c r="D6" s="123"/>
    </row>
    <row r="7" spans="1:4" ht="16" x14ac:dyDescent="0.2">
      <c r="A7" s="119"/>
      <c r="B7" s="121"/>
      <c r="C7" s="10" t="s">
        <v>154</v>
      </c>
      <c r="D7" s="10" t="s">
        <v>589</v>
      </c>
    </row>
    <row r="8" spans="1:4" x14ac:dyDescent="0.2">
      <c r="A8" s="11">
        <v>1</v>
      </c>
      <c r="B8" s="12" t="s">
        <v>40</v>
      </c>
      <c r="C8" s="11"/>
      <c r="D8" s="11"/>
    </row>
    <row r="9" spans="1:4" x14ac:dyDescent="0.2">
      <c r="A9" s="11">
        <v>1.1000000000000001</v>
      </c>
      <c r="B9" s="12" t="s">
        <v>41</v>
      </c>
      <c r="C9" s="11"/>
      <c r="D9" s="11"/>
    </row>
    <row r="10" spans="1:4" x14ac:dyDescent="0.2">
      <c r="A10" s="11" t="s">
        <v>42</v>
      </c>
      <c r="B10" s="13" t="s">
        <v>43</v>
      </c>
      <c r="C10" s="14">
        <v>1370306.92</v>
      </c>
      <c r="D10" s="14">
        <v>229646.71</v>
      </c>
    </row>
    <row r="11" spans="1:4" x14ac:dyDescent="0.2">
      <c r="A11" s="11" t="s">
        <v>44</v>
      </c>
      <c r="B11" s="13" t="s">
        <v>45</v>
      </c>
      <c r="C11" s="14">
        <v>508870361.04000002</v>
      </c>
      <c r="D11" s="14">
        <v>473127316.04000002</v>
      </c>
    </row>
    <row r="12" spans="1:4" x14ac:dyDescent="0.2">
      <c r="A12" s="11" t="s">
        <v>46</v>
      </c>
      <c r="B12" s="13" t="s">
        <v>47</v>
      </c>
      <c r="C12" s="14"/>
      <c r="D12" s="14"/>
    </row>
    <row r="13" spans="1:4" x14ac:dyDescent="0.2">
      <c r="A13" s="11" t="s">
        <v>48</v>
      </c>
      <c r="B13" s="13" t="s">
        <v>49</v>
      </c>
      <c r="C13" s="14">
        <v>54439062.100000001</v>
      </c>
      <c r="D13" s="14">
        <v>54439062.100000001</v>
      </c>
    </row>
    <row r="14" spans="1:4" x14ac:dyDescent="0.2">
      <c r="A14" s="11" t="s">
        <v>50</v>
      </c>
      <c r="B14" s="13" t="s">
        <v>51</v>
      </c>
      <c r="C14" s="14">
        <v>1296917582.5</v>
      </c>
      <c r="D14" s="14">
        <v>1296917582.5</v>
      </c>
    </row>
    <row r="15" spans="1:4" x14ac:dyDescent="0.2">
      <c r="A15" s="11" t="s">
        <v>52</v>
      </c>
      <c r="B15" s="13" t="s">
        <v>53</v>
      </c>
      <c r="C15" s="14">
        <v>322116406.86000001</v>
      </c>
      <c r="D15" s="14">
        <v>245321922.38999999</v>
      </c>
    </row>
    <row r="16" spans="1:4" x14ac:dyDescent="0.2">
      <c r="A16" s="11" t="s">
        <v>54</v>
      </c>
      <c r="B16" s="13" t="s">
        <v>55</v>
      </c>
      <c r="C16" s="14"/>
      <c r="D16" s="14"/>
    </row>
    <row r="17" spans="1:9" x14ac:dyDescent="0.2">
      <c r="A17" s="11" t="s">
        <v>56</v>
      </c>
      <c r="B17" s="13" t="s">
        <v>57</v>
      </c>
      <c r="C17" s="15">
        <v>3056833580.1500001</v>
      </c>
      <c r="D17" s="15">
        <v>3038263500.29</v>
      </c>
    </row>
    <row r="18" spans="1:9" ht="45.75" customHeight="1" x14ac:dyDescent="0.2">
      <c r="A18" s="11" t="s">
        <v>58</v>
      </c>
      <c r="B18" s="16" t="s">
        <v>59</v>
      </c>
      <c r="C18" s="99"/>
      <c r="D18" s="11"/>
    </row>
    <row r="19" spans="1:9" x14ac:dyDescent="0.2">
      <c r="A19" s="12" t="s">
        <v>60</v>
      </c>
      <c r="B19" s="17"/>
      <c r="C19" s="12"/>
      <c r="D19" s="12"/>
      <c r="I19" s="100">
        <v>10180212367.91</v>
      </c>
    </row>
    <row r="20" spans="1:9" x14ac:dyDescent="0.2">
      <c r="A20" s="12" t="s">
        <v>61</v>
      </c>
      <c r="B20" s="17" t="s">
        <v>62</v>
      </c>
      <c r="C20" s="18">
        <f>SUM(C10:C19)</f>
        <v>5240547299.5699997</v>
      </c>
      <c r="D20" s="18">
        <f>SUM(D10:D19)</f>
        <v>5108299030.0299997</v>
      </c>
      <c r="I20" s="100">
        <v>-43059318.619999997</v>
      </c>
    </row>
    <row r="21" spans="1:9" x14ac:dyDescent="0.2">
      <c r="A21" s="12">
        <v>1.2</v>
      </c>
      <c r="B21" s="17" t="s">
        <v>63</v>
      </c>
      <c r="C21" s="12"/>
      <c r="D21" s="12"/>
      <c r="I21" s="100">
        <v>-1830619570.6199999</v>
      </c>
    </row>
    <row r="22" spans="1:9" x14ac:dyDescent="0.2">
      <c r="A22" s="11" t="s">
        <v>64</v>
      </c>
      <c r="B22" s="13" t="s">
        <v>65</v>
      </c>
      <c r="C22" s="15">
        <v>1705771933.46</v>
      </c>
      <c r="D22" s="15">
        <v>1683460132.46</v>
      </c>
      <c r="I22" s="100">
        <v>431986011.77999997</v>
      </c>
    </row>
    <row r="23" spans="1:9" x14ac:dyDescent="0.2">
      <c r="A23" s="11" t="s">
        <v>66</v>
      </c>
      <c r="B23" s="13" t="s">
        <v>67</v>
      </c>
      <c r="C23" s="99"/>
      <c r="D23" s="11"/>
      <c r="I23" s="97">
        <f>SUM(I19:I22)</f>
        <v>8738519490.4499989</v>
      </c>
    </row>
    <row r="24" spans="1:9" x14ac:dyDescent="0.2">
      <c r="A24" s="11" t="s">
        <v>68</v>
      </c>
      <c r="B24" s="13" t="s">
        <v>69</v>
      </c>
      <c r="C24" s="15">
        <v>1082788304.4000001</v>
      </c>
      <c r="D24" s="15">
        <v>1082788304.4000001</v>
      </c>
    </row>
    <row r="25" spans="1:9" x14ac:dyDescent="0.2">
      <c r="A25" s="11" t="s">
        <v>70</v>
      </c>
      <c r="B25" s="13" t="s">
        <v>71</v>
      </c>
      <c r="C25" s="11"/>
      <c r="D25" s="11"/>
    </row>
    <row r="26" spans="1:9" x14ac:dyDescent="0.2">
      <c r="A26" s="11" t="s">
        <v>72</v>
      </c>
      <c r="B26" s="13" t="s">
        <v>73</v>
      </c>
      <c r="C26" s="11"/>
    </row>
    <row r="27" spans="1:9" x14ac:dyDescent="0.2">
      <c r="A27" s="11" t="s">
        <v>74</v>
      </c>
      <c r="B27" s="13" t="s">
        <v>75</v>
      </c>
      <c r="C27" s="11"/>
      <c r="D27" s="11"/>
    </row>
    <row r="28" spans="1:9" x14ac:dyDescent="0.2">
      <c r="A28" s="11" t="s">
        <v>76</v>
      </c>
      <c r="B28" s="13" t="s">
        <v>77</v>
      </c>
      <c r="C28" s="11"/>
      <c r="D28" s="11"/>
    </row>
    <row r="29" spans="1:9" x14ac:dyDescent="0.2">
      <c r="A29" s="11" t="s">
        <v>78</v>
      </c>
      <c r="B29" s="13" t="s">
        <v>79</v>
      </c>
      <c r="C29" s="11"/>
      <c r="D29" s="11"/>
    </row>
    <row r="30" spans="1:9" x14ac:dyDescent="0.2">
      <c r="A30" s="12" t="s">
        <v>80</v>
      </c>
      <c r="B30" s="17" t="s">
        <v>81</v>
      </c>
      <c r="C30" s="18">
        <f>SUM(C22:C29)</f>
        <v>2788560237.8600001</v>
      </c>
      <c r="D30" s="18">
        <f>SUM(D22:D29)</f>
        <v>2766248436.8600001</v>
      </c>
    </row>
    <row r="31" spans="1:9" x14ac:dyDescent="0.2">
      <c r="A31" s="12">
        <v>1.3</v>
      </c>
      <c r="B31" s="12" t="s">
        <v>82</v>
      </c>
      <c r="C31" s="18">
        <f>C20+C30</f>
        <v>8029107537.4300003</v>
      </c>
      <c r="D31" s="18">
        <f>D20+D30</f>
        <v>7874547466.8899994</v>
      </c>
    </row>
    <row r="32" spans="1:9" x14ac:dyDescent="0.2">
      <c r="A32" s="12">
        <v>2</v>
      </c>
      <c r="B32" s="12" t="s">
        <v>83</v>
      </c>
      <c r="C32" s="12"/>
      <c r="D32" s="12"/>
      <c r="I32" s="100">
        <v>10180212367.91</v>
      </c>
    </row>
    <row r="33" spans="1:9" x14ac:dyDescent="0.2">
      <c r="A33" s="12">
        <v>2.1</v>
      </c>
      <c r="B33" s="17" t="s">
        <v>84</v>
      </c>
      <c r="C33" s="12"/>
      <c r="D33" s="12"/>
      <c r="I33" s="100">
        <v>431986011.77999997</v>
      </c>
    </row>
    <row r="34" spans="1:9" x14ac:dyDescent="0.2">
      <c r="A34" s="11" t="s">
        <v>85</v>
      </c>
      <c r="B34" s="17" t="s">
        <v>86</v>
      </c>
      <c r="C34" s="11"/>
      <c r="D34" s="11"/>
      <c r="I34" s="100">
        <v>1873678889.24</v>
      </c>
    </row>
    <row r="35" spans="1:9" x14ac:dyDescent="0.2">
      <c r="A35" s="11" t="s">
        <v>87</v>
      </c>
      <c r="B35" s="13" t="s">
        <v>88</v>
      </c>
      <c r="C35" s="15">
        <v>6888621354.0100002</v>
      </c>
      <c r="D35" s="15">
        <v>6917602584.21</v>
      </c>
      <c r="I35" s="97">
        <f>I32-I33-I34</f>
        <v>7874547466.8899994</v>
      </c>
    </row>
    <row r="36" spans="1:9" x14ac:dyDescent="0.2">
      <c r="A36" s="11" t="s">
        <v>89</v>
      </c>
      <c r="B36" s="13" t="s">
        <v>90</v>
      </c>
      <c r="C36" s="15">
        <v>235979271.84999999</v>
      </c>
      <c r="D36" s="15"/>
    </row>
    <row r="37" spans="1:9" x14ac:dyDescent="0.2">
      <c r="A37" s="11" t="s">
        <v>91</v>
      </c>
      <c r="B37" s="13" t="s">
        <v>92</v>
      </c>
      <c r="C37" s="15">
        <v>32084929.100000001</v>
      </c>
      <c r="D37" s="15">
        <v>45328851.899999999</v>
      </c>
    </row>
    <row r="38" spans="1:9" x14ac:dyDescent="0.2">
      <c r="A38" s="11" t="s">
        <v>93</v>
      </c>
      <c r="B38" s="13" t="s">
        <v>94</v>
      </c>
      <c r="C38" s="15">
        <v>34435456.07</v>
      </c>
      <c r="D38" s="15">
        <v>74998287.390000001</v>
      </c>
    </row>
    <row r="39" spans="1:9" x14ac:dyDescent="0.2">
      <c r="A39" s="11" t="s">
        <v>95</v>
      </c>
      <c r="B39" s="13" t="s">
        <v>96</v>
      </c>
      <c r="C39" s="15">
        <v>1072284671.24</v>
      </c>
      <c r="D39" s="15">
        <v>900316471.24000001</v>
      </c>
    </row>
    <row r="40" spans="1:9" x14ac:dyDescent="0.2">
      <c r="A40" s="11" t="s">
        <v>97</v>
      </c>
      <c r="B40" s="13" t="s">
        <v>98</v>
      </c>
      <c r="C40" s="15">
        <v>760101159.14999998</v>
      </c>
      <c r="D40" s="15">
        <v>973759894.75999999</v>
      </c>
    </row>
    <row r="41" spans="1:9" x14ac:dyDescent="0.2">
      <c r="A41" s="11" t="s">
        <v>99</v>
      </c>
      <c r="B41" s="13" t="s">
        <v>100</v>
      </c>
      <c r="C41" s="11"/>
      <c r="D41" s="11"/>
    </row>
    <row r="42" spans="1:9" x14ac:dyDescent="0.2">
      <c r="A42" s="11" t="s">
        <v>101</v>
      </c>
      <c r="B42" s="13" t="s">
        <v>102</v>
      </c>
      <c r="C42" s="15"/>
      <c r="D42" s="19"/>
    </row>
    <row r="43" spans="1:9" x14ac:dyDescent="0.2">
      <c r="A43" s="20" t="s">
        <v>103</v>
      </c>
      <c r="B43" s="13" t="s">
        <v>104</v>
      </c>
      <c r="C43" s="11"/>
      <c r="D43" s="11"/>
    </row>
    <row r="44" spans="1:9" x14ac:dyDescent="0.2">
      <c r="A44" s="20" t="s">
        <v>105</v>
      </c>
      <c r="B44" s="13" t="s">
        <v>106</v>
      </c>
      <c r="C44" s="11"/>
      <c r="D44" s="11"/>
    </row>
    <row r="45" spans="1:9" ht="60" customHeight="1" x14ac:dyDescent="0.2">
      <c r="A45" s="20" t="s">
        <v>107</v>
      </c>
      <c r="B45" s="16" t="s">
        <v>59</v>
      </c>
      <c r="C45" s="11"/>
      <c r="D45" s="11"/>
    </row>
    <row r="46" spans="1:9" x14ac:dyDescent="0.2">
      <c r="A46" s="21" t="s">
        <v>108</v>
      </c>
      <c r="B46" s="17" t="s">
        <v>109</v>
      </c>
      <c r="C46" s="18">
        <f>SUM(C34:C45)</f>
        <v>9023506841.4200001</v>
      </c>
      <c r="D46" s="18">
        <f>SUM(D35:D45)</f>
        <v>8912006089.5</v>
      </c>
    </row>
  </sheetData>
  <mergeCells count="4">
    <mergeCell ref="C3:D3"/>
    <mergeCell ref="A6:A7"/>
    <mergeCell ref="B6:B7"/>
    <mergeCell ref="C6:D6"/>
  </mergeCell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D30"/>
  <sheetViews>
    <sheetView workbookViewId="0">
      <selection sqref="A1:D36"/>
    </sheetView>
  </sheetViews>
  <sheetFormatPr baseColWidth="10" defaultColWidth="8.83203125" defaultRowHeight="15" x14ac:dyDescent="0.2"/>
  <cols>
    <col min="1" max="1" width="7.1640625" customWidth="1"/>
    <col min="2" max="2" width="40.1640625" customWidth="1"/>
    <col min="3" max="3" width="24.5" customWidth="1"/>
    <col min="4" max="4" width="23" customWidth="1"/>
  </cols>
  <sheetData>
    <row r="2" spans="1:4" x14ac:dyDescent="0.2">
      <c r="B2" t="s">
        <v>110</v>
      </c>
    </row>
    <row r="4" spans="1:4" ht="48" x14ac:dyDescent="0.2">
      <c r="A4" s="16" t="s">
        <v>111</v>
      </c>
      <c r="B4" s="22" t="s">
        <v>112</v>
      </c>
      <c r="C4" s="23" t="s">
        <v>113</v>
      </c>
      <c r="D4" s="23" t="s">
        <v>154</v>
      </c>
    </row>
    <row r="5" spans="1:4" x14ac:dyDescent="0.2">
      <c r="A5" s="24" t="s">
        <v>114</v>
      </c>
      <c r="B5" s="17" t="s">
        <v>115</v>
      </c>
      <c r="C5" s="13"/>
      <c r="D5" s="13"/>
    </row>
    <row r="6" spans="1:4" x14ac:dyDescent="0.2">
      <c r="A6" s="25" t="s">
        <v>116</v>
      </c>
      <c r="B6" s="13" t="s">
        <v>117</v>
      </c>
      <c r="C6" s="26"/>
      <c r="D6" s="26">
        <v>0</v>
      </c>
    </row>
    <row r="7" spans="1:4" x14ac:dyDescent="0.2">
      <c r="A7" s="25" t="s">
        <v>118</v>
      </c>
      <c r="B7" s="13" t="s">
        <v>119</v>
      </c>
      <c r="C7" s="13"/>
      <c r="D7" s="13"/>
    </row>
    <row r="8" spans="1:4" x14ac:dyDescent="0.2">
      <c r="A8" s="25" t="s">
        <v>120</v>
      </c>
      <c r="B8" s="13" t="s">
        <v>121</v>
      </c>
      <c r="C8" s="13"/>
      <c r="D8" s="13"/>
    </row>
    <row r="9" spans="1:4" x14ac:dyDescent="0.2">
      <c r="A9" s="25" t="s">
        <v>122</v>
      </c>
      <c r="B9" s="13" t="s">
        <v>123</v>
      </c>
      <c r="C9" s="26"/>
      <c r="D9" s="26"/>
    </row>
    <row r="10" spans="1:4" x14ac:dyDescent="0.2">
      <c r="A10" s="25" t="s">
        <v>124</v>
      </c>
      <c r="B10" s="13"/>
      <c r="C10" s="13"/>
      <c r="D10" s="13"/>
    </row>
    <row r="11" spans="1:4" x14ac:dyDescent="0.2">
      <c r="A11" s="25" t="s">
        <v>125</v>
      </c>
      <c r="B11" s="17" t="s">
        <v>126</v>
      </c>
      <c r="C11" s="26"/>
      <c r="D11" s="27">
        <f>SUM(D6:D10)</f>
        <v>0</v>
      </c>
    </row>
    <row r="12" spans="1:4" x14ac:dyDescent="0.2">
      <c r="A12" s="25">
        <v>2.2000000000000002</v>
      </c>
      <c r="B12" s="17" t="s">
        <v>127</v>
      </c>
      <c r="C12" s="28">
        <v>9023506841.4200001</v>
      </c>
      <c r="D12" s="28">
        <f>'СБТ-1'!D46+'СБТ-2'!D11</f>
        <v>8912006089.5</v>
      </c>
    </row>
    <row r="13" spans="1:4" x14ac:dyDescent="0.2">
      <c r="A13" s="25">
        <v>2.2999999999999998</v>
      </c>
      <c r="B13" s="13" t="s">
        <v>128</v>
      </c>
      <c r="C13" s="29">
        <v>836220266.63</v>
      </c>
      <c r="D13" s="29">
        <v>836220266.63</v>
      </c>
    </row>
    <row r="14" spans="1:4" x14ac:dyDescent="0.2">
      <c r="A14" s="25" t="s">
        <v>129</v>
      </c>
      <c r="B14" s="13" t="s">
        <v>130</v>
      </c>
      <c r="C14" s="13"/>
      <c r="D14" s="13"/>
    </row>
    <row r="15" spans="1:4" x14ac:dyDescent="0.2">
      <c r="A15" s="25" t="s">
        <v>131</v>
      </c>
      <c r="B15" s="13" t="s">
        <v>132</v>
      </c>
      <c r="C15" s="29">
        <v>836220266.63</v>
      </c>
      <c r="D15" s="29">
        <v>836220266.63</v>
      </c>
    </row>
    <row r="16" spans="1:4" x14ac:dyDescent="0.2">
      <c r="A16" s="25" t="s">
        <v>133</v>
      </c>
      <c r="B16" s="13" t="s">
        <v>134</v>
      </c>
      <c r="C16" s="13"/>
      <c r="D16" s="13"/>
    </row>
    <row r="17" spans="1:4" x14ac:dyDescent="0.2">
      <c r="A17" s="25" t="s">
        <v>135</v>
      </c>
      <c r="B17" s="13" t="s">
        <v>136</v>
      </c>
      <c r="C17" s="13"/>
      <c r="D17" s="13"/>
    </row>
    <row r="18" spans="1:4" x14ac:dyDescent="0.2">
      <c r="A18" s="25" t="s">
        <v>137</v>
      </c>
      <c r="B18" s="13" t="s">
        <v>138</v>
      </c>
      <c r="C18" s="13"/>
      <c r="D18" s="13"/>
    </row>
    <row r="19" spans="1:4" x14ac:dyDescent="0.2">
      <c r="A19" s="25" t="s">
        <v>139</v>
      </c>
      <c r="B19" s="13" t="s">
        <v>140</v>
      </c>
      <c r="C19" s="13"/>
      <c r="D19" s="13"/>
    </row>
    <row r="20" spans="1:4" x14ac:dyDescent="0.2">
      <c r="A20" s="25" t="s">
        <v>141</v>
      </c>
      <c r="B20" s="13" t="s">
        <v>142</v>
      </c>
      <c r="C20" s="13"/>
      <c r="D20" s="13"/>
    </row>
    <row r="21" spans="1:4" x14ac:dyDescent="0.2">
      <c r="A21" s="25" t="s">
        <v>143</v>
      </c>
      <c r="B21" s="13" t="s">
        <v>144</v>
      </c>
      <c r="C21" s="13"/>
      <c r="D21" s="13"/>
    </row>
    <row r="22" spans="1:4" x14ac:dyDescent="0.2">
      <c r="A22" s="25" t="s">
        <v>145</v>
      </c>
      <c r="B22" s="13" t="s">
        <v>146</v>
      </c>
      <c r="C22" s="30">
        <v>-1536475575.1199999</v>
      </c>
      <c r="D22" s="30">
        <v>-1830619570.6199999</v>
      </c>
    </row>
    <row r="23" spans="1:4" x14ac:dyDescent="0.2">
      <c r="A23" s="25" t="s">
        <v>147</v>
      </c>
      <c r="B23" s="13" t="s">
        <v>148</v>
      </c>
      <c r="C23" s="30">
        <v>-294143995.5</v>
      </c>
      <c r="D23" s="30">
        <v>-43059318.619999997</v>
      </c>
    </row>
    <row r="24" spans="1:4" x14ac:dyDescent="0.2">
      <c r="A24" s="25" t="s">
        <v>149</v>
      </c>
      <c r="B24" s="13" t="s">
        <v>150</v>
      </c>
      <c r="C24" s="30">
        <f>C13+C22+C23</f>
        <v>-994399303.98999989</v>
      </c>
      <c r="D24" s="30">
        <f>D15+D22+D23</f>
        <v>-1037458622.6099999</v>
      </c>
    </row>
    <row r="25" spans="1:4" x14ac:dyDescent="0.2">
      <c r="A25" s="25">
        <v>2.4</v>
      </c>
      <c r="B25" s="17" t="s">
        <v>151</v>
      </c>
      <c r="C25" s="28">
        <f>C12+C24</f>
        <v>8029107537.4300003</v>
      </c>
      <c r="D25" s="28">
        <f>D12+D24</f>
        <v>7874547466.8900003</v>
      </c>
    </row>
    <row r="28" spans="1:4" x14ac:dyDescent="0.2">
      <c r="B28" t="s">
        <v>152</v>
      </c>
    </row>
    <row r="30" spans="1:4" x14ac:dyDescent="0.2">
      <c r="B30" t="s">
        <v>153</v>
      </c>
    </row>
  </sheetData>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D38"/>
  <sheetViews>
    <sheetView workbookViewId="0">
      <selection activeCell="D39" sqref="A1:D39"/>
    </sheetView>
  </sheetViews>
  <sheetFormatPr baseColWidth="10" defaultColWidth="8.83203125" defaultRowHeight="15" x14ac:dyDescent="0.2"/>
  <cols>
    <col min="1" max="1" width="8" customWidth="1"/>
    <col min="2" max="2" width="47.5" customWidth="1"/>
    <col min="3" max="3" width="19.5" customWidth="1"/>
    <col min="4" max="4" width="21.1640625" customWidth="1"/>
  </cols>
  <sheetData>
    <row r="2" spans="1:4" x14ac:dyDescent="0.2">
      <c r="A2" s="31"/>
      <c r="B2" s="32" t="s">
        <v>155</v>
      </c>
      <c r="C2" s="31"/>
      <c r="D2" s="31"/>
    </row>
    <row r="3" spans="1:4" x14ac:dyDescent="0.2">
      <c r="A3" s="31"/>
      <c r="B3" s="31"/>
      <c r="C3" s="31"/>
      <c r="D3" s="31"/>
    </row>
    <row r="4" spans="1:4" x14ac:dyDescent="0.2">
      <c r="A4" s="31" t="s">
        <v>156</v>
      </c>
      <c r="B4" s="31"/>
      <c r="C4" s="32" t="s">
        <v>590</v>
      </c>
      <c r="D4" s="31"/>
    </row>
    <row r="5" spans="1:4" x14ac:dyDescent="0.2">
      <c r="A5" s="31"/>
      <c r="B5" s="31" t="s">
        <v>157</v>
      </c>
      <c r="C5" s="31"/>
      <c r="D5" s="31"/>
    </row>
    <row r="6" spans="1:4" ht="31" x14ac:dyDescent="0.2">
      <c r="A6" s="33" t="s">
        <v>37</v>
      </c>
      <c r="B6" s="34" t="s">
        <v>112</v>
      </c>
      <c r="C6" s="35" t="s">
        <v>154</v>
      </c>
      <c r="D6" s="35" t="s">
        <v>589</v>
      </c>
    </row>
    <row r="7" spans="1:4" x14ac:dyDescent="0.2">
      <c r="A7" s="36">
        <v>1</v>
      </c>
      <c r="B7" s="36" t="s">
        <v>158</v>
      </c>
      <c r="C7" s="37">
        <v>399041508.85000002</v>
      </c>
      <c r="D7" s="37">
        <v>721894687.19000006</v>
      </c>
    </row>
    <row r="8" spans="1:4" x14ac:dyDescent="0.2">
      <c r="A8" s="36">
        <f>A7+1</f>
        <v>2</v>
      </c>
      <c r="B8" s="36" t="s">
        <v>159</v>
      </c>
      <c r="C8" s="37">
        <v>332740663.37</v>
      </c>
      <c r="D8" s="37">
        <v>619772894.17999995</v>
      </c>
    </row>
    <row r="9" spans="1:4" x14ac:dyDescent="0.2">
      <c r="A9" s="36">
        <f t="shared" ref="A9:A33" si="0">A8+1</f>
        <v>3</v>
      </c>
      <c r="B9" s="36" t="s">
        <v>160</v>
      </c>
      <c r="C9" s="38">
        <f>C7-C8</f>
        <v>66300845.480000019</v>
      </c>
      <c r="D9" s="38">
        <f>D7-D8</f>
        <v>102121793.01000011</v>
      </c>
    </row>
    <row r="10" spans="1:4" x14ac:dyDescent="0.2">
      <c r="A10" s="36">
        <f t="shared" si="0"/>
        <v>4</v>
      </c>
      <c r="B10" s="36" t="s">
        <v>161</v>
      </c>
      <c r="C10" s="36"/>
      <c r="D10" s="36"/>
    </row>
    <row r="11" spans="1:4" x14ac:dyDescent="0.2">
      <c r="A11" s="36">
        <f t="shared" si="0"/>
        <v>5</v>
      </c>
      <c r="B11" s="36" t="s">
        <v>162</v>
      </c>
      <c r="C11" s="36"/>
      <c r="D11" s="36"/>
    </row>
    <row r="12" spans="1:4" x14ac:dyDescent="0.2">
      <c r="A12" s="36">
        <f t="shared" si="0"/>
        <v>6</v>
      </c>
      <c r="B12" s="36" t="s">
        <v>163</v>
      </c>
      <c r="C12" s="36"/>
      <c r="D12" s="36"/>
    </row>
    <row r="13" spans="1:4" x14ac:dyDescent="0.2">
      <c r="A13" s="36">
        <f t="shared" si="0"/>
        <v>7</v>
      </c>
      <c r="B13" s="36" t="s">
        <v>164</v>
      </c>
      <c r="C13" s="36"/>
      <c r="D13" s="36"/>
    </row>
    <row r="14" spans="1:4" x14ac:dyDescent="0.2">
      <c r="A14" s="36">
        <f t="shared" si="0"/>
        <v>8</v>
      </c>
      <c r="B14" s="36" t="s">
        <v>165</v>
      </c>
      <c r="C14" s="39">
        <v>150733992.94999999</v>
      </c>
      <c r="D14" s="39">
        <v>114884894.26000001</v>
      </c>
    </row>
    <row r="15" spans="1:4" x14ac:dyDescent="0.2">
      <c r="A15" s="36">
        <f t="shared" si="0"/>
        <v>9</v>
      </c>
      <c r="B15" s="36" t="s">
        <v>166</v>
      </c>
      <c r="C15" s="40"/>
      <c r="D15" s="40"/>
    </row>
    <row r="16" spans="1:4" x14ac:dyDescent="0.2">
      <c r="A16" s="36">
        <f t="shared" si="0"/>
        <v>10</v>
      </c>
      <c r="B16" s="36" t="s">
        <v>167</v>
      </c>
      <c r="C16" s="39">
        <v>171361798.31</v>
      </c>
      <c r="D16" s="39">
        <v>128730813.73999999</v>
      </c>
    </row>
    <row r="17" spans="1:4" x14ac:dyDescent="0.2">
      <c r="A17" s="36">
        <f t="shared" si="0"/>
        <v>11</v>
      </c>
      <c r="B17" s="36" t="s">
        <v>168</v>
      </c>
      <c r="C17" s="40"/>
      <c r="D17" s="40"/>
    </row>
    <row r="18" spans="1:4" x14ac:dyDescent="0.2">
      <c r="A18" s="36">
        <v>12</v>
      </c>
      <c r="B18" s="36" t="s">
        <v>169</v>
      </c>
      <c r="C18" s="39">
        <v>339817035.62</v>
      </c>
      <c r="D18" s="39">
        <v>131335192.15000001</v>
      </c>
    </row>
    <row r="19" spans="1:4" x14ac:dyDescent="0.2">
      <c r="A19" s="36">
        <f t="shared" si="0"/>
        <v>13</v>
      </c>
      <c r="B19" s="36" t="s">
        <v>170</v>
      </c>
      <c r="C19" s="40"/>
      <c r="D19" s="40"/>
    </row>
    <row r="20" spans="1:4" x14ac:dyDescent="0.2">
      <c r="A20" s="36">
        <f t="shared" si="0"/>
        <v>14</v>
      </c>
      <c r="B20" s="36" t="s">
        <v>171</v>
      </c>
      <c r="C20" s="40"/>
      <c r="D20" s="40"/>
    </row>
    <row r="21" spans="1:4" x14ac:dyDescent="0.2">
      <c r="A21" s="36">
        <f t="shared" si="0"/>
        <v>15</v>
      </c>
      <c r="B21" s="36" t="s">
        <v>172</v>
      </c>
      <c r="C21" s="40"/>
      <c r="D21" s="40"/>
    </row>
    <row r="22" spans="1:4" x14ac:dyDescent="0.2">
      <c r="A22" s="36">
        <f t="shared" si="0"/>
        <v>16</v>
      </c>
      <c r="B22" s="36" t="s">
        <v>173</v>
      </c>
      <c r="C22" s="40"/>
      <c r="D22" s="40"/>
    </row>
    <row r="23" spans="1:4" x14ac:dyDescent="0.2">
      <c r="A23" s="36">
        <f t="shared" si="0"/>
        <v>17</v>
      </c>
      <c r="B23" s="36" t="s">
        <v>174</v>
      </c>
      <c r="C23" s="41">
        <f>C9+C14-C16-C18</f>
        <v>-294143995.5</v>
      </c>
      <c r="D23" s="41">
        <f>D9+D14-D16-D18</f>
        <v>-43059318.6199999</v>
      </c>
    </row>
    <row r="24" spans="1:4" x14ac:dyDescent="0.2">
      <c r="A24" s="36">
        <f t="shared" si="0"/>
        <v>18</v>
      </c>
      <c r="B24" s="36" t="s">
        <v>175</v>
      </c>
      <c r="C24" s="37"/>
      <c r="D24" s="37"/>
    </row>
    <row r="25" spans="1:4" x14ac:dyDescent="0.2">
      <c r="A25" s="36">
        <f t="shared" si="0"/>
        <v>19</v>
      </c>
      <c r="B25" s="36" t="s">
        <v>176</v>
      </c>
      <c r="C25" s="42"/>
      <c r="D25" s="42"/>
    </row>
    <row r="26" spans="1:4" x14ac:dyDescent="0.2">
      <c r="A26" s="36">
        <f t="shared" si="0"/>
        <v>20</v>
      </c>
      <c r="B26" s="36" t="s">
        <v>177</v>
      </c>
      <c r="C26" s="36"/>
      <c r="D26" s="36"/>
    </row>
    <row r="27" spans="1:4" x14ac:dyDescent="0.2">
      <c r="A27" s="36">
        <f t="shared" si="0"/>
        <v>21</v>
      </c>
      <c r="B27" s="36" t="s">
        <v>178</v>
      </c>
      <c r="C27" s="41">
        <v>-294143995.5</v>
      </c>
      <c r="D27" s="41">
        <v>-43059318.619999997</v>
      </c>
    </row>
    <row r="28" spans="1:4" x14ac:dyDescent="0.2">
      <c r="A28" s="36">
        <f t="shared" si="0"/>
        <v>22</v>
      </c>
      <c r="B28" s="36" t="s">
        <v>179</v>
      </c>
      <c r="C28" s="36"/>
      <c r="D28" s="36"/>
    </row>
    <row r="29" spans="1:4" x14ac:dyDescent="0.2">
      <c r="A29" s="36">
        <f t="shared" si="0"/>
        <v>23</v>
      </c>
      <c r="B29" s="36" t="s">
        <v>180</v>
      </c>
      <c r="C29" s="37"/>
      <c r="D29" s="37"/>
    </row>
    <row r="30" spans="1:4" x14ac:dyDescent="0.2">
      <c r="A30" s="36">
        <f t="shared" si="0"/>
        <v>24</v>
      </c>
      <c r="B30" s="36" t="s">
        <v>181</v>
      </c>
      <c r="C30" s="36"/>
      <c r="D30" s="36"/>
    </row>
    <row r="31" spans="1:4" x14ac:dyDescent="0.2">
      <c r="A31" s="36">
        <f t="shared" si="0"/>
        <v>25</v>
      </c>
      <c r="B31" s="36" t="s">
        <v>182</v>
      </c>
      <c r="C31" s="36"/>
      <c r="D31" s="36"/>
    </row>
    <row r="32" spans="1:4" x14ac:dyDescent="0.2">
      <c r="A32" s="36">
        <f t="shared" si="0"/>
        <v>26</v>
      </c>
      <c r="B32" s="36" t="s">
        <v>183</v>
      </c>
      <c r="C32" s="41"/>
      <c r="D32" s="41"/>
    </row>
    <row r="33" spans="1:4" x14ac:dyDescent="0.2">
      <c r="A33" s="36">
        <f t="shared" si="0"/>
        <v>27</v>
      </c>
      <c r="B33" s="36" t="s">
        <v>184</v>
      </c>
      <c r="C33" s="36"/>
      <c r="D33" s="36"/>
    </row>
    <row r="34" spans="1:4" x14ac:dyDescent="0.2">
      <c r="A34" s="31"/>
      <c r="B34" s="31"/>
      <c r="C34" s="31"/>
      <c r="D34" s="31"/>
    </row>
    <row r="35" spans="1:4" x14ac:dyDescent="0.2">
      <c r="A35" s="31"/>
      <c r="B35" s="31" t="s">
        <v>591</v>
      </c>
      <c r="C35" s="31"/>
      <c r="D35" s="31"/>
    </row>
    <row r="36" spans="1:4" x14ac:dyDescent="0.2">
      <c r="A36" s="31"/>
      <c r="B36" s="31" t="s">
        <v>185</v>
      </c>
      <c r="C36" s="31"/>
      <c r="D36" s="31"/>
    </row>
    <row r="37" spans="1:4" x14ac:dyDescent="0.2">
      <c r="A37" s="31"/>
      <c r="B37" s="31"/>
      <c r="C37" s="31"/>
      <c r="D37" s="31"/>
    </row>
    <row r="38" spans="1:4" x14ac:dyDescent="0.2">
      <c r="A38" s="31"/>
      <c r="B38" s="31"/>
      <c r="C38" s="31"/>
      <c r="D38" s="31"/>
    </row>
  </sheetData>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5"/>
  <sheetViews>
    <sheetView workbookViewId="0">
      <selection sqref="A1:J25"/>
    </sheetView>
  </sheetViews>
  <sheetFormatPr baseColWidth="10" defaultColWidth="8.83203125" defaultRowHeight="15" x14ac:dyDescent="0.2"/>
  <cols>
    <col min="1" max="1" width="5.33203125" customWidth="1"/>
    <col min="2" max="2" width="26.5" customWidth="1"/>
    <col min="3" max="3" width="15.1640625" customWidth="1"/>
    <col min="4" max="4" width="10.6640625" customWidth="1"/>
    <col min="5" max="5" width="11.1640625" customWidth="1"/>
    <col min="6" max="6" width="11.5" customWidth="1"/>
    <col min="7" max="7" width="14.6640625" customWidth="1"/>
    <col min="8" max="8" width="13.83203125" customWidth="1"/>
    <col min="9" max="9" width="17.6640625" customWidth="1"/>
    <col min="10" max="10" width="18.83203125" customWidth="1"/>
    <col min="11" max="12" width="17.5" customWidth="1"/>
  </cols>
  <sheetData>
    <row r="1" spans="1:10" ht="21" x14ac:dyDescent="0.25">
      <c r="A1" s="43" t="s">
        <v>186</v>
      </c>
    </row>
    <row r="2" spans="1:10" x14ac:dyDescent="0.2">
      <c r="A2" t="s">
        <v>187</v>
      </c>
    </row>
    <row r="3" spans="1:10" x14ac:dyDescent="0.2">
      <c r="A3" t="s">
        <v>188</v>
      </c>
      <c r="H3" t="s">
        <v>189</v>
      </c>
      <c r="I3" s="44" t="s">
        <v>592</v>
      </c>
      <c r="J3" s="44"/>
    </row>
    <row r="4" spans="1:10" ht="66" customHeight="1" x14ac:dyDescent="0.2">
      <c r="A4" s="13" t="s">
        <v>190</v>
      </c>
      <c r="B4" s="13" t="s">
        <v>112</v>
      </c>
      <c r="C4" s="13" t="s">
        <v>191</v>
      </c>
      <c r="D4" s="16" t="s">
        <v>192</v>
      </c>
      <c r="E4" s="16" t="s">
        <v>138</v>
      </c>
      <c r="F4" s="16" t="s">
        <v>140</v>
      </c>
      <c r="G4" s="16" t="s">
        <v>142</v>
      </c>
      <c r="H4" s="16" t="s">
        <v>144</v>
      </c>
      <c r="I4" s="16" t="s">
        <v>146</v>
      </c>
      <c r="J4" s="13" t="s">
        <v>193</v>
      </c>
    </row>
    <row r="5" spans="1:10" ht="43.5" customHeight="1" x14ac:dyDescent="0.2">
      <c r="A5" s="102">
        <v>1</v>
      </c>
      <c r="B5" s="103" t="s">
        <v>194</v>
      </c>
      <c r="C5" s="104">
        <v>836220266.63</v>
      </c>
      <c r="D5" s="102"/>
      <c r="E5" s="102"/>
      <c r="F5" s="102"/>
      <c r="G5" s="102"/>
      <c r="H5" s="102"/>
      <c r="I5" s="104">
        <v>-1830619570.6200001</v>
      </c>
      <c r="J5" s="105">
        <v>-994399303.99000013</v>
      </c>
    </row>
    <row r="6" spans="1:10" ht="57.75" customHeight="1" x14ac:dyDescent="0.2">
      <c r="A6" s="102">
        <f>A5+1</f>
        <v>2</v>
      </c>
      <c r="B6" s="103" t="s">
        <v>195</v>
      </c>
      <c r="C6" s="104"/>
      <c r="D6" s="102"/>
      <c r="E6" s="102"/>
      <c r="F6" s="102"/>
      <c r="G6" s="102"/>
      <c r="H6" s="102"/>
      <c r="I6" s="102"/>
      <c r="J6" s="105">
        <f t="shared" ref="J6:J12" si="0">C6+I6</f>
        <v>0</v>
      </c>
    </row>
    <row r="7" spans="1:10" x14ac:dyDescent="0.2">
      <c r="A7" s="102">
        <f t="shared" ref="A7:A21" si="1">A6+1</f>
        <v>3</v>
      </c>
      <c r="B7" s="102" t="s">
        <v>196</v>
      </c>
      <c r="C7" s="104"/>
      <c r="D7" s="102"/>
      <c r="E7" s="102"/>
      <c r="F7" s="102"/>
      <c r="G7" s="102"/>
      <c r="H7" s="102"/>
      <c r="I7" s="102"/>
      <c r="J7" s="105">
        <f t="shared" si="0"/>
        <v>0</v>
      </c>
    </row>
    <row r="8" spans="1:10" ht="48" customHeight="1" x14ac:dyDescent="0.2">
      <c r="A8" s="102">
        <f t="shared" si="1"/>
        <v>4</v>
      </c>
      <c r="B8" s="103" t="s">
        <v>178</v>
      </c>
      <c r="C8" s="104"/>
      <c r="D8" s="102"/>
      <c r="E8" s="102"/>
      <c r="F8" s="102"/>
      <c r="G8" s="102"/>
      <c r="H8" s="102"/>
      <c r="I8" s="104">
        <v>-43059318.619999997</v>
      </c>
      <c r="J8" s="105">
        <f>C8+I8</f>
        <v>-43059318.619999997</v>
      </c>
    </row>
    <row r="9" spans="1:10" x14ac:dyDescent="0.2">
      <c r="A9" s="102">
        <f t="shared" si="1"/>
        <v>5</v>
      </c>
      <c r="B9" s="102" t="s">
        <v>179</v>
      </c>
      <c r="C9" s="104"/>
      <c r="D9" s="102"/>
      <c r="E9" s="102"/>
      <c r="F9" s="102"/>
      <c r="G9" s="102"/>
      <c r="H9" s="102"/>
      <c r="I9" s="102"/>
      <c r="J9" s="105">
        <f t="shared" si="0"/>
        <v>0</v>
      </c>
    </row>
    <row r="10" spans="1:10" x14ac:dyDescent="0.2">
      <c r="A10" s="102">
        <f t="shared" si="1"/>
        <v>6</v>
      </c>
      <c r="B10" s="102" t="s">
        <v>197</v>
      </c>
      <c r="C10" s="104"/>
      <c r="D10" s="102"/>
      <c r="E10" s="102"/>
      <c r="F10" s="102"/>
      <c r="G10" s="102"/>
      <c r="H10" s="102"/>
      <c r="I10" s="102"/>
      <c r="J10" s="105">
        <f t="shared" si="0"/>
        <v>0</v>
      </c>
    </row>
    <row r="11" spans="1:10" x14ac:dyDescent="0.2">
      <c r="A11" s="102">
        <f t="shared" si="1"/>
        <v>7</v>
      </c>
      <c r="B11" s="102" t="s">
        <v>198</v>
      </c>
      <c r="C11" s="104"/>
      <c r="D11" s="102"/>
      <c r="E11" s="102"/>
      <c r="F11" s="102"/>
      <c r="G11" s="102"/>
      <c r="H11" s="102"/>
      <c r="I11" s="102"/>
      <c r="J11" s="105">
        <f t="shared" si="0"/>
        <v>0</v>
      </c>
    </row>
    <row r="12" spans="1:10" ht="44.25" customHeight="1" x14ac:dyDescent="0.2">
      <c r="A12" s="102">
        <f t="shared" si="1"/>
        <v>8</v>
      </c>
      <c r="B12" s="103" t="s">
        <v>199</v>
      </c>
      <c r="C12" s="104"/>
      <c r="D12" s="102"/>
      <c r="E12" s="102"/>
      <c r="F12" s="102"/>
      <c r="G12" s="102"/>
      <c r="H12" s="102"/>
      <c r="I12" s="102"/>
      <c r="J12" s="105">
        <f t="shared" si="0"/>
        <v>0</v>
      </c>
    </row>
    <row r="13" spans="1:10" ht="48" customHeight="1" x14ac:dyDescent="0.2">
      <c r="A13" s="102">
        <f t="shared" si="1"/>
        <v>9</v>
      </c>
      <c r="B13" s="103" t="s">
        <v>200</v>
      </c>
      <c r="C13" s="104">
        <v>836220266.63</v>
      </c>
      <c r="D13" s="102"/>
      <c r="E13" s="102"/>
      <c r="F13" s="102"/>
      <c r="G13" s="102"/>
      <c r="H13" s="102"/>
      <c r="I13" s="104"/>
      <c r="J13" s="105"/>
    </row>
    <row r="14" spans="1:10" ht="55.5" customHeight="1" x14ac:dyDescent="0.2">
      <c r="A14" s="102">
        <f t="shared" si="1"/>
        <v>10</v>
      </c>
      <c r="B14" s="103" t="s">
        <v>195</v>
      </c>
      <c r="C14" s="104"/>
      <c r="D14" s="102"/>
      <c r="E14" s="102"/>
      <c r="F14" s="102"/>
      <c r="G14" s="102"/>
      <c r="H14" s="102"/>
      <c r="I14" s="102"/>
      <c r="J14" s="102"/>
    </row>
    <row r="15" spans="1:10" x14ac:dyDescent="0.2">
      <c r="A15" s="102">
        <f t="shared" si="1"/>
        <v>11</v>
      </c>
      <c r="B15" s="102" t="s">
        <v>196</v>
      </c>
      <c r="C15" s="104"/>
      <c r="D15" s="102"/>
      <c r="E15" s="102"/>
      <c r="F15" s="102"/>
      <c r="G15" s="102"/>
      <c r="H15" s="102"/>
      <c r="I15" s="102"/>
      <c r="J15" s="102"/>
    </row>
    <row r="16" spans="1:10" ht="41.25" customHeight="1" x14ac:dyDescent="0.2">
      <c r="A16" s="102">
        <f t="shared" si="1"/>
        <v>12</v>
      </c>
      <c r="B16" s="103" t="s">
        <v>178</v>
      </c>
      <c r="C16" s="104"/>
      <c r="D16" s="102"/>
      <c r="E16" s="102"/>
      <c r="F16" s="102"/>
      <c r="G16" s="102"/>
      <c r="H16" s="102"/>
      <c r="I16" s="104"/>
      <c r="J16" s="104">
        <f>SUM(C16:I16)</f>
        <v>0</v>
      </c>
    </row>
    <row r="17" spans="1:10" x14ac:dyDescent="0.2">
      <c r="A17" s="102">
        <f t="shared" si="1"/>
        <v>13</v>
      </c>
      <c r="B17" s="102" t="s">
        <v>179</v>
      </c>
      <c r="C17" s="104"/>
      <c r="D17" s="102"/>
      <c r="E17" s="102"/>
      <c r="F17" s="102"/>
      <c r="G17" s="102"/>
      <c r="H17" s="102"/>
      <c r="I17" s="102"/>
      <c r="J17" s="102"/>
    </row>
    <row r="18" spans="1:10" x14ac:dyDescent="0.2">
      <c r="A18" s="102">
        <f t="shared" si="1"/>
        <v>14</v>
      </c>
      <c r="B18" s="102" t="s">
        <v>197</v>
      </c>
      <c r="C18" s="104"/>
      <c r="D18" s="102"/>
      <c r="E18" s="102"/>
      <c r="F18" s="102"/>
      <c r="G18" s="102"/>
      <c r="H18" s="102"/>
      <c r="I18" s="102"/>
      <c r="J18" s="102"/>
    </row>
    <row r="19" spans="1:10" x14ac:dyDescent="0.2">
      <c r="A19" s="102">
        <f t="shared" si="1"/>
        <v>15</v>
      </c>
      <c r="B19" s="102" t="s">
        <v>198</v>
      </c>
      <c r="C19" s="104"/>
      <c r="D19" s="102"/>
      <c r="E19" s="102"/>
      <c r="F19" s="102"/>
      <c r="G19" s="102"/>
      <c r="H19" s="102"/>
      <c r="I19" s="102"/>
      <c r="J19" s="102"/>
    </row>
    <row r="20" spans="1:10" ht="31.5" customHeight="1" x14ac:dyDescent="0.2">
      <c r="A20" s="102">
        <f t="shared" si="1"/>
        <v>16</v>
      </c>
      <c r="B20" s="103" t="s">
        <v>199</v>
      </c>
      <c r="C20" s="104"/>
      <c r="D20" s="102"/>
      <c r="E20" s="102"/>
      <c r="F20" s="102"/>
      <c r="G20" s="102"/>
      <c r="H20" s="102"/>
      <c r="I20" s="102"/>
      <c r="J20" s="102"/>
    </row>
    <row r="21" spans="1:10" ht="39" customHeight="1" x14ac:dyDescent="0.2">
      <c r="A21" s="102">
        <f t="shared" si="1"/>
        <v>17</v>
      </c>
      <c r="B21" s="103" t="s">
        <v>202</v>
      </c>
      <c r="C21" s="104">
        <v>836220266.63</v>
      </c>
      <c r="D21" s="102"/>
      <c r="E21" s="104"/>
      <c r="F21" s="106"/>
      <c r="G21" s="102"/>
      <c r="H21" s="102"/>
      <c r="I21" s="104">
        <f>I5+I8</f>
        <v>-1873678889.24</v>
      </c>
      <c r="J21" s="105">
        <f>C21+I21</f>
        <v>-1037458622.61</v>
      </c>
    </row>
    <row r="23" spans="1:10" x14ac:dyDescent="0.2">
      <c r="J23" s="97"/>
    </row>
    <row r="24" spans="1:10" x14ac:dyDescent="0.2">
      <c r="D24" t="s">
        <v>593</v>
      </c>
    </row>
    <row r="25" spans="1:10" x14ac:dyDescent="0.2">
      <c r="D25" t="s">
        <v>201</v>
      </c>
    </row>
  </sheetData>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F53"/>
  <sheetViews>
    <sheetView workbookViewId="0">
      <selection activeCell="A3" sqref="A3:D53"/>
    </sheetView>
  </sheetViews>
  <sheetFormatPr baseColWidth="10" defaultColWidth="8.83203125" defaultRowHeight="15" x14ac:dyDescent="0.2"/>
  <cols>
    <col min="1" max="1" width="5.5" customWidth="1"/>
    <col min="2" max="2" width="55" customWidth="1"/>
    <col min="3" max="3" width="22.83203125" customWidth="1"/>
    <col min="4" max="4" width="22.6640625" customWidth="1"/>
    <col min="6" max="6" width="15" customWidth="1"/>
  </cols>
  <sheetData>
    <row r="2" spans="1:4" x14ac:dyDescent="0.2">
      <c r="A2" s="31"/>
      <c r="B2" s="31"/>
      <c r="C2" s="31"/>
      <c r="D2" s="31"/>
    </row>
    <row r="3" spans="1:4" x14ac:dyDescent="0.2">
      <c r="A3" s="124" t="s">
        <v>203</v>
      </c>
      <c r="B3" s="124"/>
      <c r="C3" s="124"/>
      <c r="D3" s="124"/>
    </row>
    <row r="4" spans="1:4" x14ac:dyDescent="0.2">
      <c r="A4" s="45"/>
      <c r="B4" s="46" t="s">
        <v>204</v>
      </c>
      <c r="C4" s="47"/>
      <c r="D4" s="47"/>
    </row>
    <row r="5" spans="1:4" x14ac:dyDescent="0.2">
      <c r="A5" s="31"/>
      <c r="B5" s="48" t="s">
        <v>205</v>
      </c>
      <c r="C5" s="48"/>
      <c r="D5" s="48" t="s">
        <v>594</v>
      </c>
    </row>
    <row r="6" spans="1:4" x14ac:dyDescent="0.2">
      <c r="A6" s="31"/>
      <c r="B6" s="46" t="s">
        <v>206</v>
      </c>
      <c r="C6" s="46"/>
      <c r="D6" s="46" t="s">
        <v>207</v>
      </c>
    </row>
    <row r="7" spans="1:4" ht="61" x14ac:dyDescent="0.2">
      <c r="A7" s="35" t="s">
        <v>111</v>
      </c>
      <c r="B7" s="36" t="s">
        <v>112</v>
      </c>
      <c r="C7" s="35" t="s">
        <v>254</v>
      </c>
      <c r="D7" s="35" t="s">
        <v>254</v>
      </c>
    </row>
    <row r="8" spans="1:4" x14ac:dyDescent="0.2">
      <c r="A8" s="49">
        <v>1</v>
      </c>
      <c r="B8" s="36" t="s">
        <v>208</v>
      </c>
      <c r="C8" s="38">
        <v>597255201.29999995</v>
      </c>
      <c r="D8" s="38">
        <f>D10+D15</f>
        <v>704977967</v>
      </c>
    </row>
    <row r="9" spans="1:4" x14ac:dyDescent="0.2">
      <c r="A9" s="49">
        <v>1.1000000000000001</v>
      </c>
      <c r="B9" s="36" t="s">
        <v>209</v>
      </c>
      <c r="C9" s="38"/>
      <c r="D9" s="38"/>
    </row>
    <row r="10" spans="1:4" x14ac:dyDescent="0.2">
      <c r="A10" s="49"/>
      <c r="B10" s="36" t="s">
        <v>210</v>
      </c>
      <c r="C10" s="37">
        <v>162974342</v>
      </c>
      <c r="D10" s="37">
        <v>119577500</v>
      </c>
    </row>
    <row r="11" spans="1:4" x14ac:dyDescent="0.2">
      <c r="A11" s="49" t="s">
        <v>44</v>
      </c>
      <c r="B11" s="36" t="s">
        <v>211</v>
      </c>
      <c r="C11" s="36"/>
      <c r="D11" s="36"/>
    </row>
    <row r="12" spans="1:4" x14ac:dyDescent="0.2">
      <c r="A12" s="49" t="s">
        <v>46</v>
      </c>
      <c r="B12" s="36" t="s">
        <v>212</v>
      </c>
      <c r="C12" s="36"/>
      <c r="D12" s="36"/>
    </row>
    <row r="13" spans="1:4" x14ac:dyDescent="0.2">
      <c r="A13" s="49" t="s">
        <v>48</v>
      </c>
      <c r="B13" s="36" t="s">
        <v>213</v>
      </c>
      <c r="C13" s="36"/>
      <c r="D13" s="36"/>
    </row>
    <row r="14" spans="1:4" x14ac:dyDescent="0.2">
      <c r="A14" s="49"/>
      <c r="B14" s="36" t="s">
        <v>214</v>
      </c>
      <c r="C14" s="36"/>
      <c r="D14" s="36"/>
    </row>
    <row r="15" spans="1:4" x14ac:dyDescent="0.2">
      <c r="A15" s="49"/>
      <c r="B15" s="36" t="s">
        <v>215</v>
      </c>
      <c r="C15" s="37">
        <v>434280859.30000001</v>
      </c>
      <c r="D15" s="37">
        <v>585400467</v>
      </c>
    </row>
    <row r="16" spans="1:4" x14ac:dyDescent="0.2">
      <c r="A16" s="50">
        <v>1.2</v>
      </c>
      <c r="B16" s="34" t="s">
        <v>216</v>
      </c>
      <c r="C16" s="38">
        <v>597266916.45000005</v>
      </c>
      <c r="D16" s="38">
        <v>706118627.21000004</v>
      </c>
    </row>
    <row r="17" spans="1:6" x14ac:dyDescent="0.2">
      <c r="A17" s="49" t="s">
        <v>64</v>
      </c>
      <c r="B17" s="36" t="s">
        <v>217</v>
      </c>
      <c r="C17" s="37">
        <v>90158690</v>
      </c>
      <c r="D17" s="37">
        <v>128898201</v>
      </c>
    </row>
    <row r="18" spans="1:6" x14ac:dyDescent="0.2">
      <c r="A18" s="49" t="s">
        <v>66</v>
      </c>
      <c r="B18" s="36" t="s">
        <v>218</v>
      </c>
      <c r="C18" s="37">
        <v>7291045</v>
      </c>
      <c r="D18" s="37">
        <v>4057701</v>
      </c>
    </row>
    <row r="19" spans="1:6" x14ac:dyDescent="0.2">
      <c r="A19" s="49" t="s">
        <v>68</v>
      </c>
      <c r="B19" s="36" t="s">
        <v>219</v>
      </c>
      <c r="C19" s="37">
        <v>7405491</v>
      </c>
      <c r="D19" s="37">
        <v>8926883</v>
      </c>
    </row>
    <row r="20" spans="1:6" x14ac:dyDescent="0.2">
      <c r="A20" s="49" t="s">
        <v>70</v>
      </c>
      <c r="B20" s="36" t="s">
        <v>220</v>
      </c>
      <c r="C20" s="37">
        <v>9609769.3699999992</v>
      </c>
      <c r="D20" s="37"/>
    </row>
    <row r="21" spans="1:6" x14ac:dyDescent="0.2">
      <c r="A21" s="49" t="s">
        <v>72</v>
      </c>
      <c r="B21" s="36" t="s">
        <v>221</v>
      </c>
      <c r="C21" s="37">
        <v>60012478</v>
      </c>
      <c r="D21" s="37">
        <v>84466119</v>
      </c>
    </row>
    <row r="22" spans="1:6" x14ac:dyDescent="0.2">
      <c r="A22" s="49" t="s">
        <v>74</v>
      </c>
      <c r="B22" s="36" t="s">
        <v>222</v>
      </c>
      <c r="C22" s="37">
        <v>45216611</v>
      </c>
      <c r="D22" s="37">
        <v>43314280</v>
      </c>
    </row>
    <row r="23" spans="1:6" x14ac:dyDescent="0.2">
      <c r="A23" s="49" t="s">
        <v>76</v>
      </c>
      <c r="B23" s="36" t="s">
        <v>223</v>
      </c>
      <c r="C23" s="37"/>
      <c r="D23" s="37">
        <v>5552459</v>
      </c>
    </row>
    <row r="24" spans="1:6" x14ac:dyDescent="0.2">
      <c r="A24" s="49" t="s">
        <v>224</v>
      </c>
      <c r="B24" s="36" t="s">
        <v>225</v>
      </c>
      <c r="C24" s="51"/>
      <c r="D24" s="51"/>
    </row>
    <row r="25" spans="1:6" x14ac:dyDescent="0.2">
      <c r="A25" s="49" t="s">
        <v>226</v>
      </c>
      <c r="B25" s="36" t="s">
        <v>227</v>
      </c>
      <c r="C25" s="37">
        <v>377572832.07999998</v>
      </c>
      <c r="D25" s="37">
        <v>430902984.20999998</v>
      </c>
      <c r="F25" s="97"/>
    </row>
    <row r="26" spans="1:6" x14ac:dyDescent="0.2">
      <c r="A26" s="50">
        <v>1.2</v>
      </c>
      <c r="B26" s="34" t="s">
        <v>228</v>
      </c>
      <c r="C26" s="38">
        <f>C8-C16</f>
        <v>-11715.150000095367</v>
      </c>
      <c r="D26" s="38">
        <f>D8-D16</f>
        <v>-1140660.2100000381</v>
      </c>
    </row>
    <row r="27" spans="1:6" x14ac:dyDescent="0.2">
      <c r="A27" s="49">
        <v>2</v>
      </c>
      <c r="B27" s="36" t="s">
        <v>229</v>
      </c>
      <c r="C27" s="36"/>
      <c r="D27" s="36"/>
    </row>
    <row r="28" spans="1:6" x14ac:dyDescent="0.2">
      <c r="A28" s="49">
        <v>2.1</v>
      </c>
      <c r="B28" s="36" t="s">
        <v>230</v>
      </c>
      <c r="C28" s="36"/>
      <c r="D28" s="36"/>
    </row>
    <row r="29" spans="1:6" x14ac:dyDescent="0.2">
      <c r="A29" s="49">
        <v>2.2000000000000002</v>
      </c>
      <c r="B29" s="36" t="s">
        <v>231</v>
      </c>
      <c r="C29" s="36"/>
      <c r="D29" s="36"/>
    </row>
    <row r="30" spans="1:6" x14ac:dyDescent="0.2">
      <c r="A30" s="49">
        <v>2.2999999999999998</v>
      </c>
      <c r="B30" s="49" t="s">
        <v>232</v>
      </c>
      <c r="C30" s="36"/>
      <c r="D30" s="36"/>
    </row>
    <row r="31" spans="1:6" x14ac:dyDescent="0.2">
      <c r="A31" s="49">
        <v>2.4</v>
      </c>
      <c r="B31" s="36" t="s">
        <v>233</v>
      </c>
      <c r="C31" s="36"/>
      <c r="D31" s="36"/>
    </row>
    <row r="32" spans="1:6" x14ac:dyDescent="0.2">
      <c r="A32" s="49">
        <v>2.5</v>
      </c>
      <c r="B32" s="36" t="s">
        <v>234</v>
      </c>
      <c r="C32" s="36"/>
      <c r="D32" s="36"/>
    </row>
    <row r="33" spans="1:4" ht="45" customHeight="1" x14ac:dyDescent="0.2">
      <c r="A33" s="50">
        <v>2.2000000000000002</v>
      </c>
      <c r="B33" s="52" t="s">
        <v>235</v>
      </c>
      <c r="C33" s="36"/>
      <c r="D33" s="36"/>
    </row>
    <row r="34" spans="1:4" x14ac:dyDescent="0.2">
      <c r="A34" s="50">
        <v>3</v>
      </c>
      <c r="B34" s="34" t="s">
        <v>236</v>
      </c>
      <c r="C34" s="36"/>
      <c r="D34" s="36"/>
    </row>
    <row r="35" spans="1:4" x14ac:dyDescent="0.2">
      <c r="A35" s="49">
        <v>3.1</v>
      </c>
      <c r="B35" s="36" t="s">
        <v>237</v>
      </c>
      <c r="C35" s="36"/>
      <c r="D35" s="36"/>
    </row>
    <row r="36" spans="1:4" x14ac:dyDescent="0.2">
      <c r="A36" s="49">
        <v>3.2</v>
      </c>
      <c r="B36" s="36" t="s">
        <v>238</v>
      </c>
      <c r="C36" s="36"/>
      <c r="D36" s="36"/>
    </row>
    <row r="37" spans="1:4" x14ac:dyDescent="0.2">
      <c r="A37" s="49">
        <v>3.3</v>
      </c>
      <c r="B37" s="36" t="s">
        <v>239</v>
      </c>
      <c r="C37" s="36"/>
      <c r="D37" s="36"/>
    </row>
    <row r="38" spans="1:4" x14ac:dyDescent="0.2">
      <c r="A38" s="49">
        <v>3.4</v>
      </c>
      <c r="B38" s="36" t="s">
        <v>240</v>
      </c>
      <c r="C38" s="36"/>
      <c r="D38" s="36"/>
    </row>
    <row r="39" spans="1:4" x14ac:dyDescent="0.2">
      <c r="A39" s="49">
        <v>3.5</v>
      </c>
      <c r="B39" s="36" t="s">
        <v>241</v>
      </c>
      <c r="C39" s="36"/>
      <c r="D39" s="36"/>
    </row>
    <row r="40" spans="1:4" x14ac:dyDescent="0.2">
      <c r="A40" s="49">
        <v>3.6</v>
      </c>
      <c r="B40" s="36" t="s">
        <v>242</v>
      </c>
      <c r="C40" s="36"/>
      <c r="D40" s="36"/>
    </row>
    <row r="41" spans="1:4" x14ac:dyDescent="0.2">
      <c r="A41" s="49">
        <v>3.7</v>
      </c>
      <c r="B41" s="36" t="s">
        <v>243</v>
      </c>
      <c r="C41" s="36"/>
      <c r="D41" s="36"/>
    </row>
    <row r="42" spans="1:4" x14ac:dyDescent="0.2">
      <c r="A42" s="49">
        <v>3.8</v>
      </c>
      <c r="B42" s="36" t="s">
        <v>244</v>
      </c>
      <c r="C42" s="36"/>
      <c r="D42" s="36"/>
    </row>
    <row r="43" spans="1:4" x14ac:dyDescent="0.2">
      <c r="A43" s="49">
        <v>3.9</v>
      </c>
      <c r="B43" s="36" t="s">
        <v>245</v>
      </c>
      <c r="C43" s="36"/>
      <c r="D43" s="36"/>
    </row>
    <row r="44" spans="1:4" x14ac:dyDescent="0.2">
      <c r="A44" s="49">
        <v>3.1</v>
      </c>
      <c r="B44" s="36" t="s">
        <v>246</v>
      </c>
      <c r="C44" s="36"/>
      <c r="D44" s="36"/>
    </row>
    <row r="45" spans="1:4" x14ac:dyDescent="0.2">
      <c r="A45" s="49">
        <v>3.11</v>
      </c>
      <c r="B45" s="36" t="s">
        <v>247</v>
      </c>
      <c r="C45" s="36"/>
      <c r="D45" s="36"/>
    </row>
    <row r="46" spans="1:4" x14ac:dyDescent="0.2">
      <c r="A46" s="50">
        <v>3.2</v>
      </c>
      <c r="B46" s="34" t="s">
        <v>248</v>
      </c>
      <c r="C46" s="36"/>
      <c r="D46" s="36"/>
    </row>
    <row r="47" spans="1:4" x14ac:dyDescent="0.2">
      <c r="A47" s="50">
        <v>4</v>
      </c>
      <c r="B47" s="34" t="s">
        <v>249</v>
      </c>
      <c r="C47" s="38">
        <f>C49-C48</f>
        <v>-11715.15000000014</v>
      </c>
      <c r="D47" s="38">
        <f>D49-D48</f>
        <v>-1140660.21</v>
      </c>
    </row>
    <row r="48" spans="1:4" x14ac:dyDescent="0.2">
      <c r="A48" s="50">
        <v>4.0999999999999996</v>
      </c>
      <c r="B48" s="34" t="s">
        <v>250</v>
      </c>
      <c r="C48" s="38">
        <v>1382022.07</v>
      </c>
      <c r="D48" s="38">
        <v>1370306.92</v>
      </c>
    </row>
    <row r="49" spans="1:4" x14ac:dyDescent="0.2">
      <c r="A49" s="50">
        <v>4.2</v>
      </c>
      <c r="B49" s="34" t="s">
        <v>251</v>
      </c>
      <c r="C49" s="38">
        <v>1370306.92</v>
      </c>
      <c r="D49" s="38">
        <v>229646.71</v>
      </c>
    </row>
    <row r="50" spans="1:4" x14ac:dyDescent="0.2">
      <c r="A50" s="31"/>
      <c r="B50" s="31"/>
      <c r="C50" s="31"/>
      <c r="D50" s="45"/>
    </row>
    <row r="51" spans="1:4" x14ac:dyDescent="0.2">
      <c r="A51" s="31"/>
      <c r="B51" s="31" t="s">
        <v>252</v>
      </c>
      <c r="C51" s="31"/>
      <c r="D51" s="45"/>
    </row>
    <row r="52" spans="1:4" x14ac:dyDescent="0.2">
      <c r="A52" s="31"/>
      <c r="B52" s="31" t="s">
        <v>253</v>
      </c>
      <c r="C52" s="31"/>
      <c r="D52" s="45"/>
    </row>
    <row r="53" spans="1:4" x14ac:dyDescent="0.2">
      <c r="A53" s="31"/>
      <c r="B53" s="31"/>
      <c r="C53" s="31"/>
      <c r="D53" s="45"/>
    </row>
  </sheetData>
  <mergeCells count="1">
    <mergeCell ref="A3:D3"/>
  </mergeCells>
  <pageMargins left="0.7" right="0.7" top="0.75" bottom="0.75"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I47"/>
  <sheetViews>
    <sheetView workbookViewId="0">
      <selection activeCell="A4" sqref="A4:J51"/>
    </sheetView>
  </sheetViews>
  <sheetFormatPr baseColWidth="10" defaultColWidth="8.83203125" defaultRowHeight="15" x14ac:dyDescent="0.2"/>
  <sheetData>
    <row r="4" spans="1:9" ht="19" x14ac:dyDescent="0.25">
      <c r="D4" s="1" t="s">
        <v>255</v>
      </c>
    </row>
    <row r="6" spans="1:9" x14ac:dyDescent="0.2">
      <c r="D6" t="s">
        <v>256</v>
      </c>
    </row>
    <row r="7" spans="1:9" x14ac:dyDescent="0.2">
      <c r="A7" s="31"/>
      <c r="B7" s="31"/>
      <c r="C7" s="31"/>
      <c r="D7" s="31"/>
      <c r="E7" s="31"/>
      <c r="F7" s="31"/>
      <c r="G7" s="31"/>
      <c r="H7" s="31"/>
      <c r="I7" s="31"/>
    </row>
    <row r="8" spans="1:9" x14ac:dyDescent="0.2">
      <c r="A8" s="31" t="s">
        <v>257</v>
      </c>
      <c r="B8" s="31"/>
      <c r="C8" s="31"/>
      <c r="D8" s="31"/>
      <c r="E8" s="31"/>
      <c r="F8" s="31" t="s">
        <v>595</v>
      </c>
      <c r="G8" s="31"/>
      <c r="H8" s="31"/>
      <c r="I8" s="31"/>
    </row>
    <row r="9" spans="1:9" x14ac:dyDescent="0.2">
      <c r="A9" s="31" t="s">
        <v>258</v>
      </c>
      <c r="B9" s="31"/>
      <c r="C9" s="31"/>
      <c r="D9" s="31"/>
      <c r="E9" s="31"/>
      <c r="F9" s="31"/>
      <c r="G9" s="31"/>
      <c r="H9" s="31"/>
      <c r="I9" s="31"/>
    </row>
    <row r="10" spans="1:9" x14ac:dyDescent="0.2">
      <c r="A10" s="31"/>
      <c r="B10" s="31"/>
      <c r="C10" s="31"/>
      <c r="D10" s="31"/>
      <c r="E10" s="31"/>
      <c r="F10" s="31"/>
      <c r="G10" s="31"/>
      <c r="H10" s="31"/>
      <c r="I10" s="31"/>
    </row>
    <row r="11" spans="1:9" x14ac:dyDescent="0.2">
      <c r="A11" s="31" t="s">
        <v>259</v>
      </c>
      <c r="B11" s="31"/>
      <c r="C11" s="31"/>
      <c r="D11" s="31"/>
      <c r="E11" s="31"/>
      <c r="F11" s="31"/>
      <c r="G11" s="31"/>
      <c r="H11" s="31"/>
      <c r="I11" s="31"/>
    </row>
    <row r="12" spans="1:9" x14ac:dyDescent="0.2">
      <c r="A12" s="31" t="s">
        <v>260</v>
      </c>
      <c r="B12" s="31"/>
      <c r="C12" s="31"/>
      <c r="D12" s="31"/>
      <c r="E12" s="31"/>
      <c r="F12" s="31"/>
      <c r="G12" s="31"/>
      <c r="H12" s="31"/>
      <c r="I12" s="31"/>
    </row>
    <row r="13" spans="1:9" x14ac:dyDescent="0.2">
      <c r="A13" s="31" t="s">
        <v>261</v>
      </c>
      <c r="B13" s="31"/>
      <c r="C13" s="31"/>
      <c r="D13" s="31"/>
      <c r="E13" s="31"/>
      <c r="F13" s="31"/>
      <c r="G13" s="31"/>
      <c r="H13" s="31"/>
      <c r="I13" s="31"/>
    </row>
    <row r="14" spans="1:9" x14ac:dyDescent="0.2">
      <c r="A14" s="31" t="s">
        <v>262</v>
      </c>
      <c r="B14" s="31"/>
      <c r="C14" s="31"/>
      <c r="D14" s="31"/>
      <c r="E14" s="31"/>
      <c r="F14" s="31"/>
      <c r="G14" s="31"/>
      <c r="H14" s="31"/>
      <c r="I14" s="31"/>
    </row>
    <row r="15" spans="1:9" x14ac:dyDescent="0.2">
      <c r="A15" s="31" t="s">
        <v>263</v>
      </c>
      <c r="B15" s="31"/>
      <c r="C15" s="31"/>
      <c r="D15" s="31"/>
      <c r="E15" s="31"/>
      <c r="F15" s="31"/>
      <c r="G15" s="31"/>
      <c r="H15" s="31"/>
      <c r="I15" s="31"/>
    </row>
    <row r="16" spans="1:9" x14ac:dyDescent="0.2">
      <c r="A16" s="31" t="s">
        <v>264</v>
      </c>
      <c r="B16" s="31"/>
      <c r="C16" s="31"/>
      <c r="D16" s="31"/>
      <c r="E16" s="31"/>
      <c r="F16" s="31"/>
      <c r="G16" s="31"/>
      <c r="H16" s="31"/>
      <c r="I16" s="31"/>
    </row>
    <row r="17" spans="1:9" x14ac:dyDescent="0.2">
      <c r="A17" s="31" t="s">
        <v>265</v>
      </c>
      <c r="B17" s="31"/>
      <c r="C17" s="31"/>
      <c r="D17" s="31"/>
      <c r="E17" s="31"/>
      <c r="F17" s="31"/>
      <c r="G17" s="31"/>
      <c r="H17" s="31"/>
      <c r="I17" s="31"/>
    </row>
    <row r="18" spans="1:9" x14ac:dyDescent="0.2">
      <c r="A18" s="31" t="s">
        <v>266</v>
      </c>
      <c r="B18" s="31"/>
      <c r="C18" s="31"/>
      <c r="D18" s="31"/>
      <c r="E18" s="31"/>
      <c r="F18" s="31"/>
      <c r="G18" s="31"/>
      <c r="H18" s="31"/>
      <c r="I18" s="31"/>
    </row>
    <row r="19" spans="1:9" x14ac:dyDescent="0.2">
      <c r="A19" s="31" t="s">
        <v>267</v>
      </c>
      <c r="B19" s="31" t="s">
        <v>582</v>
      </c>
      <c r="C19" s="31"/>
      <c r="D19" s="31"/>
      <c r="E19" s="31"/>
      <c r="F19" s="31"/>
      <c r="G19" s="31"/>
      <c r="H19" s="31"/>
      <c r="I19" s="31"/>
    </row>
    <row r="20" spans="1:9" x14ac:dyDescent="0.2">
      <c r="A20" s="31" t="s">
        <v>268</v>
      </c>
      <c r="B20" s="31"/>
      <c r="C20" s="31" t="s">
        <v>583</v>
      </c>
      <c r="D20" s="31"/>
      <c r="E20" s="31"/>
      <c r="F20" s="31"/>
      <c r="G20" s="31"/>
      <c r="H20" s="31"/>
      <c r="I20" s="31"/>
    </row>
    <row r="21" spans="1:9" x14ac:dyDescent="0.2">
      <c r="A21" s="31" t="s">
        <v>269</v>
      </c>
      <c r="B21" s="31"/>
      <c r="C21" s="31"/>
      <c r="D21" s="31"/>
      <c r="E21" s="31"/>
      <c r="F21" s="31"/>
      <c r="G21" s="31"/>
      <c r="H21" s="31"/>
      <c r="I21" s="31"/>
    </row>
    <row r="22" spans="1:9" x14ac:dyDescent="0.2">
      <c r="A22" s="31"/>
      <c r="B22" s="31"/>
      <c r="C22" s="31"/>
      <c r="D22" s="31"/>
      <c r="E22" s="31"/>
      <c r="F22" s="31"/>
      <c r="G22" s="31"/>
      <c r="H22" s="31"/>
      <c r="I22" s="31"/>
    </row>
    <row r="23" spans="1:9" x14ac:dyDescent="0.2">
      <c r="A23" s="125" t="s">
        <v>270</v>
      </c>
      <c r="B23" s="125"/>
      <c r="C23" s="125"/>
      <c r="D23" s="125"/>
      <c r="E23" s="125"/>
      <c r="F23" s="125"/>
      <c r="G23" s="125"/>
      <c r="H23" s="53"/>
      <c r="I23" s="53"/>
    </row>
    <row r="24" spans="1:9" x14ac:dyDescent="0.2">
      <c r="A24" s="31" t="s">
        <v>271</v>
      </c>
      <c r="B24" s="31"/>
      <c r="C24" s="31"/>
      <c r="D24" s="31"/>
      <c r="E24" s="31"/>
      <c r="F24" s="31"/>
      <c r="G24" s="31"/>
      <c r="H24" s="31"/>
      <c r="I24" s="31"/>
    </row>
    <row r="25" spans="1:9" x14ac:dyDescent="0.2">
      <c r="A25" s="31" t="s">
        <v>271</v>
      </c>
      <c r="B25" s="31"/>
      <c r="C25" s="31"/>
      <c r="D25" s="31"/>
      <c r="E25" s="31"/>
      <c r="F25" s="31"/>
      <c r="G25" s="31"/>
      <c r="H25" s="31"/>
      <c r="I25" s="31"/>
    </row>
    <row r="26" spans="1:9" x14ac:dyDescent="0.2">
      <c r="A26" s="31" t="s">
        <v>272</v>
      </c>
      <c r="B26" s="31"/>
      <c r="C26" s="31"/>
      <c r="D26" s="31"/>
      <c r="E26" s="31"/>
      <c r="F26" s="31"/>
      <c r="G26" s="31"/>
      <c r="H26" s="31"/>
      <c r="I26" s="31"/>
    </row>
    <row r="27" spans="1:9" x14ac:dyDescent="0.2">
      <c r="A27" s="31" t="s">
        <v>272</v>
      </c>
      <c r="B27" s="31"/>
      <c r="C27" s="31"/>
      <c r="D27" s="31"/>
      <c r="E27" s="31"/>
      <c r="F27" s="31"/>
      <c r="G27" s="31"/>
      <c r="H27" s="31"/>
      <c r="I27" s="31"/>
    </row>
    <row r="28" spans="1:9" x14ac:dyDescent="0.2">
      <c r="A28" s="31" t="s">
        <v>273</v>
      </c>
      <c r="B28" s="31"/>
      <c r="C28" s="31"/>
      <c r="D28" s="31"/>
      <c r="E28" s="31"/>
      <c r="F28" s="31"/>
      <c r="G28" s="31"/>
      <c r="H28" s="31"/>
      <c r="I28" s="31"/>
    </row>
    <row r="29" spans="1:9" x14ac:dyDescent="0.2">
      <c r="A29" s="31" t="s">
        <v>274</v>
      </c>
      <c r="B29" s="31"/>
      <c r="C29" s="31"/>
      <c r="D29" s="31"/>
      <c r="E29" s="31"/>
      <c r="F29" s="31"/>
      <c r="G29" s="31"/>
      <c r="H29" s="31"/>
      <c r="I29" s="31"/>
    </row>
    <row r="30" spans="1:9" x14ac:dyDescent="0.2">
      <c r="A30" s="31" t="s">
        <v>274</v>
      </c>
      <c r="B30" s="31"/>
      <c r="C30" s="31"/>
      <c r="D30" s="31"/>
      <c r="E30" s="31"/>
      <c r="F30" s="31"/>
      <c r="G30" s="31"/>
      <c r="H30" s="31"/>
      <c r="I30" s="31"/>
    </row>
    <row r="31" spans="1:9" x14ac:dyDescent="0.2">
      <c r="A31" s="31" t="s">
        <v>274</v>
      </c>
      <c r="B31" s="31"/>
      <c r="C31" s="31"/>
      <c r="D31" s="31"/>
      <c r="E31" s="31"/>
      <c r="F31" s="31"/>
      <c r="G31" s="31"/>
      <c r="H31" s="31"/>
      <c r="I31" s="31"/>
    </row>
    <row r="32" spans="1:9" x14ac:dyDescent="0.2">
      <c r="A32" s="31" t="s">
        <v>274</v>
      </c>
      <c r="B32" s="31"/>
      <c r="C32" s="31"/>
      <c r="D32" s="31"/>
      <c r="E32" s="31"/>
      <c r="F32" s="31"/>
      <c r="G32" s="31"/>
      <c r="H32" s="31"/>
      <c r="I32" s="31"/>
    </row>
    <row r="33" spans="1:9" x14ac:dyDescent="0.2">
      <c r="A33" s="31" t="s">
        <v>272</v>
      </c>
      <c r="B33" s="31"/>
      <c r="C33" s="31"/>
      <c r="D33" s="31"/>
      <c r="E33" s="31"/>
      <c r="F33" s="31"/>
      <c r="G33" s="31"/>
      <c r="H33" s="31"/>
      <c r="I33" s="31"/>
    </row>
    <row r="34" spans="1:9" x14ac:dyDescent="0.2">
      <c r="A34" s="31" t="s">
        <v>274</v>
      </c>
      <c r="B34" s="31"/>
      <c r="C34" s="31"/>
      <c r="D34" s="31"/>
      <c r="E34" s="31"/>
      <c r="F34" s="31"/>
      <c r="G34" s="31"/>
      <c r="H34" s="31"/>
      <c r="I34" s="31"/>
    </row>
    <row r="35" spans="1:9" x14ac:dyDescent="0.2">
      <c r="A35" s="126" t="s">
        <v>275</v>
      </c>
      <c r="B35" s="126"/>
      <c r="C35" s="126"/>
      <c r="D35" s="126"/>
      <c r="E35" s="126"/>
      <c r="F35" s="126"/>
      <c r="G35" s="126"/>
      <c r="H35" s="126"/>
      <c r="I35" s="126"/>
    </row>
    <row r="36" spans="1:9" x14ac:dyDescent="0.2">
      <c r="A36" s="31" t="s">
        <v>273</v>
      </c>
      <c r="B36" s="31"/>
      <c r="C36" s="31"/>
      <c r="D36" s="31"/>
      <c r="E36" s="31"/>
      <c r="F36" s="31"/>
      <c r="G36" s="31"/>
      <c r="H36" s="31"/>
      <c r="I36" s="31"/>
    </row>
    <row r="37" spans="1:9" x14ac:dyDescent="0.2">
      <c r="A37" s="31" t="s">
        <v>276</v>
      </c>
      <c r="B37" s="31"/>
      <c r="C37" s="31"/>
      <c r="D37" s="31"/>
      <c r="E37" s="31"/>
      <c r="F37" s="31"/>
      <c r="G37" s="31"/>
      <c r="H37" s="31"/>
      <c r="I37" s="31"/>
    </row>
    <row r="38" spans="1:9" x14ac:dyDescent="0.2">
      <c r="A38" s="31" t="s">
        <v>273</v>
      </c>
      <c r="B38" s="31"/>
      <c r="C38" s="31"/>
      <c r="D38" s="31"/>
      <c r="E38" s="31"/>
      <c r="F38" s="31"/>
      <c r="G38" s="31"/>
      <c r="H38" s="31"/>
      <c r="I38" s="31"/>
    </row>
    <row r="39" spans="1:9" x14ac:dyDescent="0.2">
      <c r="A39" s="31" t="s">
        <v>273</v>
      </c>
      <c r="B39" s="31"/>
      <c r="C39" s="31"/>
      <c r="D39" s="31"/>
      <c r="E39" s="31"/>
      <c r="F39" s="31"/>
      <c r="G39" s="31"/>
      <c r="H39" s="31"/>
      <c r="I39" s="31"/>
    </row>
    <row r="40" spans="1:9" x14ac:dyDescent="0.2">
      <c r="A40" s="31" t="s">
        <v>273</v>
      </c>
      <c r="B40" s="31"/>
      <c r="C40" s="31"/>
      <c r="D40" s="31"/>
      <c r="E40" s="31"/>
      <c r="F40" s="31"/>
      <c r="G40" s="31"/>
      <c r="H40" s="31"/>
      <c r="I40" s="31"/>
    </row>
    <row r="41" spans="1:9" x14ac:dyDescent="0.2">
      <c r="A41" s="31" t="s">
        <v>271</v>
      </c>
      <c r="B41" s="31"/>
      <c r="C41" s="31"/>
      <c r="D41" s="31"/>
      <c r="E41" s="31"/>
      <c r="F41" s="31"/>
      <c r="G41" s="31"/>
      <c r="H41" s="31"/>
      <c r="I41" s="31"/>
    </row>
    <row r="42" spans="1:9" x14ac:dyDescent="0.2">
      <c r="A42" s="31" t="s">
        <v>271</v>
      </c>
      <c r="B42" s="31"/>
      <c r="C42" s="31"/>
      <c r="D42" s="31"/>
      <c r="E42" s="31"/>
      <c r="F42" s="31"/>
      <c r="G42" s="31"/>
      <c r="H42" s="31"/>
      <c r="I42" s="31"/>
    </row>
    <row r="43" spans="1:9" x14ac:dyDescent="0.2">
      <c r="A43" s="31" t="s">
        <v>271</v>
      </c>
      <c r="B43" s="31"/>
      <c r="C43" s="31"/>
      <c r="D43" s="31"/>
      <c r="E43" s="31"/>
      <c r="F43" s="31"/>
      <c r="G43" s="31"/>
      <c r="H43" s="31"/>
      <c r="I43" s="31"/>
    </row>
    <row r="44" spans="1:9" x14ac:dyDescent="0.2">
      <c r="A44" s="31" t="s">
        <v>273</v>
      </c>
      <c r="B44" s="31"/>
      <c r="C44" s="31"/>
      <c r="D44" s="31"/>
      <c r="E44" s="31"/>
      <c r="F44" s="31"/>
      <c r="G44" s="31"/>
      <c r="H44" s="31"/>
      <c r="I44" s="31"/>
    </row>
    <row r="45" spans="1:9" x14ac:dyDescent="0.2">
      <c r="A45" s="31" t="s">
        <v>271</v>
      </c>
      <c r="B45" s="31"/>
      <c r="C45" s="31"/>
      <c r="D45" s="31"/>
      <c r="E45" s="31"/>
      <c r="F45" s="31"/>
      <c r="G45" s="31"/>
      <c r="H45" s="31"/>
      <c r="I45" s="31"/>
    </row>
    <row r="46" spans="1:9" x14ac:dyDescent="0.2">
      <c r="A46" s="31" t="s">
        <v>271</v>
      </c>
      <c r="B46" s="31"/>
      <c r="C46" s="31"/>
      <c r="D46" s="31"/>
      <c r="E46" s="31"/>
      <c r="F46" s="31"/>
      <c r="G46" s="31"/>
      <c r="H46" s="31"/>
      <c r="I46" s="31"/>
    </row>
    <row r="47" spans="1:9" x14ac:dyDescent="0.2">
      <c r="A47" s="31" t="s">
        <v>277</v>
      </c>
      <c r="B47" s="31"/>
      <c r="C47" s="31"/>
      <c r="D47" s="31"/>
      <c r="E47" s="31"/>
      <c r="F47" s="31"/>
      <c r="G47" s="31"/>
      <c r="H47" s="31"/>
      <c r="I47" s="31"/>
    </row>
  </sheetData>
  <mergeCells count="2">
    <mergeCell ref="A23:G23"/>
    <mergeCell ref="A35:I35"/>
  </mergeCells>
  <pageMargins left="0.7" right="0.7" top="0.75" bottom="0.75" header="0.3" footer="0.3"/>
  <pageSetup paperSize="9" scale="9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E42"/>
  <sheetViews>
    <sheetView workbookViewId="0">
      <selection sqref="A1:F46"/>
    </sheetView>
  </sheetViews>
  <sheetFormatPr baseColWidth="10" defaultColWidth="8.83203125" defaultRowHeight="15" x14ac:dyDescent="0.2"/>
  <cols>
    <col min="1" max="1" width="4.1640625" customWidth="1"/>
    <col min="2" max="2" width="30.5" customWidth="1"/>
    <col min="3" max="3" width="19.1640625" customWidth="1"/>
    <col min="5" max="5" width="18" customWidth="1"/>
  </cols>
  <sheetData>
    <row r="2" spans="1:5" x14ac:dyDescent="0.2">
      <c r="A2" s="54"/>
      <c r="B2" s="54"/>
      <c r="C2" s="54" t="s">
        <v>278</v>
      </c>
      <c r="D2" s="54"/>
      <c r="E2" s="54"/>
    </row>
    <row r="4" spans="1:5" x14ac:dyDescent="0.2">
      <c r="A4" s="13" t="s">
        <v>190</v>
      </c>
      <c r="B4" s="13" t="s">
        <v>279</v>
      </c>
      <c r="C4" s="13" t="s">
        <v>280</v>
      </c>
      <c r="D4" s="129"/>
      <c r="E4" s="130"/>
    </row>
    <row r="5" spans="1:5" x14ac:dyDescent="0.2">
      <c r="A5" s="13">
        <v>1</v>
      </c>
      <c r="B5" s="13" t="s">
        <v>282</v>
      </c>
      <c r="C5" s="26">
        <v>1191950.1200000001</v>
      </c>
      <c r="D5" s="127">
        <v>140715.91</v>
      </c>
      <c r="E5" s="128"/>
    </row>
    <row r="6" spans="1:5" x14ac:dyDescent="0.2">
      <c r="A6" s="13">
        <f>A5+1</f>
        <v>2</v>
      </c>
      <c r="B6" s="13" t="s">
        <v>283</v>
      </c>
      <c r="C6" s="26">
        <v>178356.8</v>
      </c>
      <c r="D6" s="127">
        <v>88930.8</v>
      </c>
      <c r="E6" s="128"/>
    </row>
    <row r="7" spans="1:5" x14ac:dyDescent="0.2">
      <c r="A7" s="13">
        <f t="shared" ref="A7:A8" si="0">A6+1</f>
        <v>3</v>
      </c>
      <c r="B7" s="13" t="s">
        <v>284</v>
      </c>
      <c r="C7" s="13"/>
      <c r="D7" s="129"/>
      <c r="E7" s="130"/>
    </row>
    <row r="8" spans="1:5" x14ac:dyDescent="0.2">
      <c r="A8" s="13">
        <f t="shared" si="0"/>
        <v>4</v>
      </c>
      <c r="B8" s="13" t="s">
        <v>285</v>
      </c>
      <c r="C8" s="26">
        <f>SUM(C5:C7)</f>
        <v>1370306.9200000002</v>
      </c>
      <c r="D8" s="135">
        <f>SUM(D5:D7)</f>
        <v>229646.71000000002</v>
      </c>
      <c r="E8" s="130"/>
    </row>
    <row r="9" spans="1:5" x14ac:dyDescent="0.2">
      <c r="B9" s="55" t="s">
        <v>286</v>
      </c>
    </row>
    <row r="11" spans="1:5" x14ac:dyDescent="0.2">
      <c r="A11" s="54"/>
      <c r="B11" s="54"/>
      <c r="C11" s="54" t="s">
        <v>287</v>
      </c>
      <c r="D11" s="54"/>
      <c r="E11" s="54"/>
    </row>
    <row r="12" spans="1:5" x14ac:dyDescent="0.2">
      <c r="A12" s="56"/>
      <c r="B12" s="56"/>
      <c r="C12" s="56"/>
      <c r="D12" s="56"/>
      <c r="E12" s="56"/>
    </row>
    <row r="13" spans="1:5" x14ac:dyDescent="0.2">
      <c r="A13" s="56" t="s">
        <v>288</v>
      </c>
      <c r="B13" s="56"/>
      <c r="C13" s="56"/>
      <c r="D13" s="56"/>
      <c r="E13" s="56"/>
    </row>
    <row r="14" spans="1:5" ht="80" x14ac:dyDescent="0.2">
      <c r="A14" s="13" t="s">
        <v>190</v>
      </c>
      <c r="B14" s="13" t="s">
        <v>112</v>
      </c>
      <c r="C14" s="13" t="s">
        <v>45</v>
      </c>
      <c r="D14" s="16" t="s">
        <v>289</v>
      </c>
      <c r="E14" s="16" t="s">
        <v>290</v>
      </c>
    </row>
    <row r="15" spans="1:5" x14ac:dyDescent="0.2">
      <c r="A15" s="13">
        <v>1</v>
      </c>
      <c r="B15" s="13" t="s">
        <v>280</v>
      </c>
      <c r="C15" s="26">
        <v>508870361.04000002</v>
      </c>
      <c r="D15" s="13"/>
      <c r="E15" s="26">
        <v>508870361.04000002</v>
      </c>
    </row>
    <row r="16" spans="1:5" x14ac:dyDescent="0.2">
      <c r="A16" s="13">
        <f>A15+1</f>
        <v>2</v>
      </c>
      <c r="B16" s="13" t="s">
        <v>291</v>
      </c>
      <c r="C16" s="26"/>
      <c r="D16" s="13"/>
      <c r="E16" s="26"/>
    </row>
    <row r="17" spans="1:5" x14ac:dyDescent="0.2">
      <c r="A17" s="13">
        <f>A16+1</f>
        <v>3</v>
      </c>
      <c r="B17" s="13" t="s">
        <v>292</v>
      </c>
      <c r="C17" s="26">
        <v>35743045</v>
      </c>
      <c r="D17" s="13"/>
      <c r="E17" s="26">
        <v>35743045</v>
      </c>
    </row>
    <row r="18" spans="1:5" x14ac:dyDescent="0.2">
      <c r="A18" s="133"/>
      <c r="B18" s="13" t="s">
        <v>293</v>
      </c>
      <c r="C18" s="26"/>
      <c r="D18" s="13"/>
      <c r="E18" s="26"/>
    </row>
    <row r="19" spans="1:5" x14ac:dyDescent="0.2">
      <c r="A19" s="134"/>
      <c r="B19" s="13" t="s">
        <v>294</v>
      </c>
      <c r="C19" s="13"/>
      <c r="D19" s="13"/>
      <c r="E19" s="13"/>
    </row>
    <row r="20" spans="1:5" x14ac:dyDescent="0.2">
      <c r="A20" s="13">
        <v>4</v>
      </c>
      <c r="B20" s="13" t="s">
        <v>281</v>
      </c>
      <c r="C20" s="30">
        <f>C15+C16-C17</f>
        <v>473127316.04000002</v>
      </c>
      <c r="D20" s="30">
        <f t="shared" ref="D20" si="1">D15+D16-D17</f>
        <v>0</v>
      </c>
      <c r="E20" s="30">
        <f>E15+E16-E17</f>
        <v>473127316.04000002</v>
      </c>
    </row>
    <row r="22" spans="1:5" x14ac:dyDescent="0.2">
      <c r="A22" t="s">
        <v>295</v>
      </c>
    </row>
    <row r="23" spans="1:5" x14ac:dyDescent="0.2">
      <c r="A23" s="13" t="s">
        <v>190</v>
      </c>
      <c r="B23" s="13" t="s">
        <v>296</v>
      </c>
      <c r="C23" s="13" t="s">
        <v>280</v>
      </c>
      <c r="D23" s="129" t="s">
        <v>281</v>
      </c>
      <c r="E23" s="130"/>
    </row>
    <row r="24" spans="1:5" x14ac:dyDescent="0.2">
      <c r="A24" s="13">
        <v>1</v>
      </c>
      <c r="B24" s="13" t="s">
        <v>297</v>
      </c>
      <c r="C24" s="13"/>
      <c r="D24" s="129"/>
      <c r="E24" s="130"/>
    </row>
    <row r="25" spans="1:5" x14ac:dyDescent="0.2">
      <c r="A25" s="13">
        <f>A24+1</f>
        <v>2</v>
      </c>
      <c r="B25" s="13" t="s">
        <v>298</v>
      </c>
      <c r="C25" s="13"/>
      <c r="D25" s="129"/>
      <c r="E25" s="130"/>
    </row>
    <row r="26" spans="1:5" x14ac:dyDescent="0.2">
      <c r="A26" s="13">
        <f t="shared" ref="A26:A28" si="2">A25+1</f>
        <v>3</v>
      </c>
      <c r="B26" s="13" t="s">
        <v>299</v>
      </c>
      <c r="C26" s="13"/>
      <c r="D26" s="129"/>
      <c r="E26" s="130"/>
    </row>
    <row r="27" spans="1:5" x14ac:dyDescent="0.2">
      <c r="A27" s="13">
        <f t="shared" si="2"/>
        <v>4</v>
      </c>
      <c r="B27" s="13"/>
      <c r="C27" s="13"/>
      <c r="D27" s="129"/>
      <c r="E27" s="130"/>
    </row>
    <row r="28" spans="1:5" x14ac:dyDescent="0.2">
      <c r="A28" s="13">
        <f t="shared" si="2"/>
        <v>5</v>
      </c>
      <c r="B28" s="13" t="s">
        <v>193</v>
      </c>
      <c r="C28" s="13">
        <v>0</v>
      </c>
      <c r="D28" s="129">
        <v>0</v>
      </c>
      <c r="E28" s="130"/>
    </row>
    <row r="30" spans="1:5" x14ac:dyDescent="0.2">
      <c r="A30" t="s">
        <v>300</v>
      </c>
    </row>
    <row r="31" spans="1:5" x14ac:dyDescent="0.2">
      <c r="A31" s="13" t="s">
        <v>190</v>
      </c>
      <c r="B31" s="13" t="s">
        <v>296</v>
      </c>
      <c r="C31" s="13" t="s">
        <v>280</v>
      </c>
      <c r="D31" s="129" t="s">
        <v>281</v>
      </c>
      <c r="E31" s="130"/>
    </row>
    <row r="32" spans="1:5" ht="53.25" customHeight="1" x14ac:dyDescent="0.2">
      <c r="A32" s="13">
        <v>1</v>
      </c>
      <c r="B32" s="16" t="s">
        <v>301</v>
      </c>
      <c r="C32" s="26"/>
      <c r="D32" s="129">
        <v>0</v>
      </c>
      <c r="E32" s="130"/>
    </row>
    <row r="33" spans="1:5" x14ac:dyDescent="0.2">
      <c r="A33" s="13">
        <f>A32+1</f>
        <v>2</v>
      </c>
      <c r="B33" s="13" t="s">
        <v>302</v>
      </c>
      <c r="C33" s="13"/>
      <c r="D33" s="129"/>
      <c r="E33" s="130"/>
    </row>
    <row r="34" spans="1:5" x14ac:dyDescent="0.2">
      <c r="A34" s="13">
        <f t="shared" ref="A34:A39" si="3">A33+1</f>
        <v>3</v>
      </c>
      <c r="B34" s="13" t="s">
        <v>303</v>
      </c>
      <c r="C34" s="13"/>
      <c r="D34" s="129"/>
      <c r="E34" s="130"/>
    </row>
    <row r="35" spans="1:5" x14ac:dyDescent="0.2">
      <c r="A35" s="13">
        <f t="shared" si="3"/>
        <v>4</v>
      </c>
      <c r="B35" s="13" t="s">
        <v>304</v>
      </c>
      <c r="C35" s="13"/>
      <c r="D35" s="129"/>
      <c r="E35" s="130"/>
    </row>
    <row r="36" spans="1:5" x14ac:dyDescent="0.2">
      <c r="A36" s="13">
        <f t="shared" si="3"/>
        <v>5</v>
      </c>
      <c r="B36" s="13" t="s">
        <v>305</v>
      </c>
      <c r="C36" s="13"/>
      <c r="D36" s="129"/>
      <c r="E36" s="130"/>
    </row>
    <row r="37" spans="1:5" x14ac:dyDescent="0.2">
      <c r="A37" s="13">
        <f t="shared" si="3"/>
        <v>6</v>
      </c>
      <c r="B37" s="13" t="s">
        <v>306</v>
      </c>
      <c r="C37" s="26">
        <v>54439062.100000001</v>
      </c>
      <c r="D37" s="127">
        <v>54439062.100000001</v>
      </c>
      <c r="E37" s="128"/>
    </row>
    <row r="38" spans="1:5" x14ac:dyDescent="0.2">
      <c r="A38" s="13">
        <f t="shared" si="3"/>
        <v>7</v>
      </c>
      <c r="B38" s="13"/>
      <c r="C38" s="13"/>
      <c r="D38" s="129"/>
      <c r="E38" s="130"/>
    </row>
    <row r="39" spans="1:5" x14ac:dyDescent="0.2">
      <c r="A39" s="13">
        <f t="shared" si="3"/>
        <v>8</v>
      </c>
      <c r="B39" s="13" t="s">
        <v>193</v>
      </c>
      <c r="C39" s="30">
        <f>SUM(C37:C38)</f>
        <v>54439062.100000001</v>
      </c>
      <c r="D39" s="127">
        <f>SUM(D32:D38)</f>
        <v>54439062.100000001</v>
      </c>
      <c r="E39" s="128"/>
    </row>
    <row r="40" spans="1:5" x14ac:dyDescent="0.2">
      <c r="A40" s="57"/>
      <c r="B40" s="57"/>
      <c r="C40" s="58"/>
      <c r="D40" s="59"/>
      <c r="E40" s="60"/>
    </row>
    <row r="41" spans="1:5" x14ac:dyDescent="0.2">
      <c r="A41" s="131" t="s">
        <v>307</v>
      </c>
      <c r="B41" s="131"/>
      <c r="C41" s="131"/>
      <c r="D41" s="131"/>
    </row>
    <row r="42" spans="1:5" x14ac:dyDescent="0.2">
      <c r="A42" s="132"/>
      <c r="B42" s="132"/>
      <c r="C42" s="132"/>
      <c r="D42" s="132"/>
    </row>
  </sheetData>
  <mergeCells count="22">
    <mergeCell ref="A18:A19"/>
    <mergeCell ref="D28:E28"/>
    <mergeCell ref="D4:E4"/>
    <mergeCell ref="D5:E5"/>
    <mergeCell ref="D6:E6"/>
    <mergeCell ref="D7:E7"/>
    <mergeCell ref="D8:E8"/>
    <mergeCell ref="D23:E23"/>
    <mergeCell ref="D24:E24"/>
    <mergeCell ref="D25:E25"/>
    <mergeCell ref="D26:E26"/>
    <mergeCell ref="D27:E27"/>
    <mergeCell ref="D37:E37"/>
    <mergeCell ref="D38:E38"/>
    <mergeCell ref="D39:E39"/>
    <mergeCell ref="A41:D42"/>
    <mergeCell ref="D31:E31"/>
    <mergeCell ref="D32:E32"/>
    <mergeCell ref="D33:E33"/>
    <mergeCell ref="D34:E34"/>
    <mergeCell ref="D35:E35"/>
    <mergeCell ref="D36:E36"/>
  </mergeCells>
  <pageMargins left="0.7" right="0.7" top="0.75" bottom="0.75" header="0.3" footer="0.3"/>
  <pageSetup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нүүр</vt:lpstr>
      <vt:lpstr>нүүр-2</vt:lpstr>
      <vt:lpstr>СБТ-1</vt:lpstr>
      <vt:lpstr>СБТ-2</vt:lpstr>
      <vt:lpstr>ОТ</vt:lpstr>
      <vt:lpstr>ӨӨТ</vt:lpstr>
      <vt:lpstr>МГТ</vt:lpstr>
      <vt:lpstr>Т-1</vt:lpstr>
      <vt:lpstr>Т-2</vt:lpstr>
      <vt:lpstr>Т-3</vt:lpstr>
      <vt:lpstr>Т-4</vt:lpstr>
      <vt:lpstr>Т-5</vt:lpstr>
      <vt:lpstr>Т-6</vt:lpstr>
      <vt:lpstr>Т-7</vt:lpstr>
      <vt:lpstr>Т-8</vt:lpstr>
      <vt:lpstr>Т--9</vt:lpstr>
      <vt:lpstr>Т-10</vt:lpstr>
      <vt:lpstr>Т-11</vt:lpstr>
      <vt:lpstr>Т-12</vt:lpstr>
      <vt:lpstr>Т-13</vt:lpstr>
      <vt:lpstr>Т-14</vt:lpstr>
      <vt:lpstr>МГТ!Print_Area</vt:lpstr>
      <vt:lpstr>нүүр!Print_Area</vt:lpstr>
      <vt:lpstr>'нүүр-2'!Print_Area</vt:lpstr>
      <vt:lpstr>ОТ!Print_Area</vt:lpstr>
      <vt:lpstr>ӨӨТ!Print_Area</vt:lpstr>
      <vt:lpstr>'СБТ-1'!Print_Area</vt:lpstr>
      <vt:lpstr>'СБТ-2'!Print_Area</vt:lpstr>
      <vt:lpstr>'Т--9'!Print_Area</vt:lpstr>
      <vt:lpstr>'Т-1'!Print_Area</vt:lpstr>
      <vt:lpstr>'Т-10'!Print_Area</vt:lpstr>
      <vt:lpstr>'Т-11'!Print_Area</vt:lpstr>
      <vt:lpstr>'Т-12'!Print_Area</vt:lpstr>
      <vt:lpstr>'Т-13'!Print_Area</vt:lpstr>
      <vt:lpstr>'Т-14'!Print_Area</vt:lpstr>
      <vt:lpstr>'Т-2'!Print_Area</vt:lpstr>
      <vt:lpstr>'Т-3'!Print_Area</vt:lpstr>
      <vt:lpstr>'Т-4'!Print_Area</vt:lpstr>
      <vt:lpstr>'Т-5'!Print_Area</vt:lpstr>
      <vt:lpstr>'Т-6'!Print_Area</vt:lpstr>
      <vt:lpstr>'Т-7'!Print_Area</vt:lpstr>
      <vt:lpstr>'Т-8'!Print_Area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 Office User</cp:lastModifiedBy>
  <cp:lastPrinted>2022-01-28T03:18:56Z</cp:lastPrinted>
  <dcterms:created xsi:type="dcterms:W3CDTF">2021-01-10T04:35:47Z</dcterms:created>
  <dcterms:modified xsi:type="dcterms:W3CDTF">2022-02-14T08:54:56Z</dcterms:modified>
</cp:coreProperties>
</file>