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User\Dropbox\EQRP\санхїїгийн тайлан\Санхүүгийн тайлан\2021-IV\"/>
    </mc:Choice>
  </mc:AlternateContent>
  <xr:revisionPtr revIDLastSave="0" documentId="13_ncr:1_{70C3E8EC-B556-4B18-9025-30C6AF23DC33}" xr6:coauthVersionLast="47" xr6:coauthVersionMax="47" xr10:uidLastSave="{00000000-0000-0000-0000-000000000000}"/>
  <bookViews>
    <workbookView xWindow="-120" yWindow="-120" windowWidth="29040" windowHeight="15840" activeTab="5" xr2:uid="{00000000-000D-0000-FFFF-FFFF00000000}"/>
  </bookViews>
  <sheets>
    <sheet name="cash" sheetId="26" r:id="rId1"/>
    <sheet name="balanc" sheetId="3" r:id="rId2"/>
    <sheet name="orlogiin tailan" sheetId="2" r:id="rId3"/>
    <sheet name="omchiin oorchlolt" sheetId="5" r:id="rId4"/>
    <sheet name="mungun guilgee" sheetId="4" r:id="rId5"/>
    <sheet name="nuur" sheetId="10" r:id="rId6"/>
  </sheets>
  <externalReferences>
    <externalReference r:id="rId7"/>
  </externalReferences>
  <definedNames>
    <definedName name="_xlnm._FilterDatabase" localSheetId="0" hidden="1">cash!$A$8:$A$21</definedName>
    <definedName name="Ed">[1]ED!$A$1</definedName>
    <definedName name="SEARCH">[1]JOURNAL!$B$1</definedName>
  </definedName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61" i="26" l="1"/>
  <c r="C361" i="26"/>
  <c r="D332" i="26"/>
  <c r="C332" i="26"/>
  <c r="D167" i="26"/>
  <c r="C167" i="26"/>
  <c r="D141" i="26"/>
  <c r="C141" i="26"/>
  <c r="C22" i="26"/>
  <c r="D297" i="26" l="1"/>
  <c r="C297" i="26"/>
  <c r="D261" i="26" l="1"/>
  <c r="C261" i="26"/>
  <c r="C225" i="26" l="1"/>
  <c r="D225" i="26"/>
  <c r="D193" i="26"/>
  <c r="C193" i="26"/>
  <c r="C113" i="26" l="1"/>
  <c r="D113" i="26"/>
  <c r="C77" i="26" l="1"/>
  <c r="D77" i="26"/>
  <c r="D50" i="26"/>
  <c r="C50" i="26"/>
  <c r="D22" i="26" l="1"/>
  <c r="C25" i="10"/>
  <c r="C49" i="10" s="1"/>
  <c r="C7" i="26" l="1"/>
  <c r="C23" i="26" s="1"/>
  <c r="C34" i="26" s="1"/>
  <c r="C51" i="26" s="1"/>
  <c r="C62" i="26" s="1"/>
  <c r="C78" i="26" s="1"/>
  <c r="C99" i="26" s="1"/>
  <c r="C114" i="26" s="1"/>
  <c r="C127" i="26" s="1"/>
  <c r="C142" i="26" l="1"/>
  <c r="C154" i="26" s="1"/>
  <c r="C168" i="26" l="1"/>
  <c r="C179" i="26" s="1"/>
  <c r="C194" i="26" s="1"/>
  <c r="C205" i="26" s="1"/>
  <c r="C226" i="26" s="1"/>
  <c r="C236" i="26" s="1"/>
  <c r="C262" i="26" s="1"/>
  <c r="C270" i="26" s="1"/>
  <c r="C298" i="26" s="1"/>
  <c r="C305" i="26" s="1"/>
  <c r="C333" i="26" s="1"/>
  <c r="C340" i="26" s="1"/>
  <c r="C362" i="26" s="1"/>
</calcChain>
</file>

<file path=xl/sharedStrings.xml><?xml version="1.0" encoding="utf-8"?>
<sst xmlns="http://schemas.openxmlformats.org/spreadsheetml/2006/main" count="726" uniqueCount="353">
  <si>
    <t>Бараа материал</t>
  </si>
  <si>
    <t>Урьдчилж төлсөн зардал/тооцоо</t>
  </si>
  <si>
    <t>Үндсэн хөрөнгө</t>
  </si>
  <si>
    <t>Урьдчилж орсон орлого</t>
  </si>
  <si>
    <t>Урт хугацаат зээл</t>
  </si>
  <si>
    <t>Бусад авлага</t>
  </si>
  <si>
    <t>ОРЛОГЫН ТАЙЛАН</t>
  </si>
  <si>
    <t xml:space="preserve">  ( Аж ахуйн нэгж, байгууллагын нэр )</t>
  </si>
  <si>
    <t>(төгрөгөөр)</t>
  </si>
  <si>
    <t>Мөрийн дугаар</t>
  </si>
  <si>
    <t>Үзүүлэлт</t>
  </si>
  <si>
    <t>1.1.1</t>
  </si>
  <si>
    <t>1.1.2</t>
  </si>
  <si>
    <t>1.1.3</t>
  </si>
  <si>
    <t>Татварын дараах ашиг (алдагдал)</t>
  </si>
  <si>
    <t xml:space="preserve"> </t>
  </si>
  <si>
    <t>БАЛАНС</t>
  </si>
  <si>
    <t>ХӨРӨНГӨ</t>
  </si>
  <si>
    <t>1.1.4</t>
  </si>
  <si>
    <t>1.1.5</t>
  </si>
  <si>
    <t>1.1.6</t>
  </si>
  <si>
    <t>1.1.7</t>
  </si>
  <si>
    <t>1.1.8</t>
  </si>
  <si>
    <t>1.1.9</t>
  </si>
  <si>
    <t>1.1.10</t>
  </si>
  <si>
    <t>Эргэлтийн хөрөнгийн дүн</t>
  </si>
  <si>
    <t>1.2.1</t>
  </si>
  <si>
    <t>1.2.2</t>
  </si>
  <si>
    <t>1.2.3</t>
  </si>
  <si>
    <t>1.2.4</t>
  </si>
  <si>
    <t>1.2.5</t>
  </si>
  <si>
    <t>1.2.6</t>
  </si>
  <si>
    <t>1.2.7</t>
  </si>
  <si>
    <t>1.2.8</t>
  </si>
  <si>
    <t>1.2.9</t>
  </si>
  <si>
    <t>1.2.10</t>
  </si>
  <si>
    <t>Эргэлтийн бус хөрөнгийн дүн</t>
  </si>
  <si>
    <t>НИЙТ ХӨРӨНГИЙН ДҮН</t>
  </si>
  <si>
    <t>2.1.1</t>
  </si>
  <si>
    <t>Богино хугацаат өр төлбөр</t>
  </si>
  <si>
    <t>2.1.1.1</t>
  </si>
  <si>
    <t>Дансны өглөг</t>
  </si>
  <si>
    <t>2.1.1.2</t>
  </si>
  <si>
    <t>2.1.1.3</t>
  </si>
  <si>
    <t>2.1.1.4</t>
  </si>
  <si>
    <t>2.1.1.5</t>
  </si>
  <si>
    <t>2.1.1.6</t>
  </si>
  <si>
    <t>2.1.1.7</t>
  </si>
  <si>
    <t>2.1.1.8</t>
  </si>
  <si>
    <t>2.1.1.9</t>
  </si>
  <si>
    <t>2.1.1.10</t>
  </si>
  <si>
    <t>2.1.1.11</t>
  </si>
  <si>
    <t>2.1.1.12</t>
  </si>
  <si>
    <t>2.1.2</t>
  </si>
  <si>
    <t>Урт хугацаат өр төлбөр</t>
  </si>
  <si>
    <t>2.1.2.1</t>
  </si>
  <si>
    <t>2.1.2.2</t>
  </si>
  <si>
    <t>2.1.2.3</t>
  </si>
  <si>
    <t>2.1.2.4</t>
  </si>
  <si>
    <t>2.1.2.5</t>
  </si>
  <si>
    <t>2.1.2.6</t>
  </si>
  <si>
    <t>Өр төлбөрийн нийт дүн</t>
  </si>
  <si>
    <t>2.3.1</t>
  </si>
  <si>
    <t>2.3.2</t>
  </si>
  <si>
    <t>2.3.3</t>
  </si>
  <si>
    <t>Халаасны хувьцаа</t>
  </si>
  <si>
    <t>2.3.4</t>
  </si>
  <si>
    <t>2.3.5</t>
  </si>
  <si>
    <t>Нэмж төлөгдсөн капитал</t>
  </si>
  <si>
    <t>2.3.6</t>
  </si>
  <si>
    <t>Дахин үнэлгээний нөөц</t>
  </si>
  <si>
    <t>2.3.7</t>
  </si>
  <si>
    <t>2.3.8</t>
  </si>
  <si>
    <t>ӨМЧИЙН ӨӨРЧЛӨЛТИЙН ТАЙЛАН</t>
  </si>
  <si>
    <t>ҮЗҮҮЛЭЛТ</t>
  </si>
  <si>
    <t>Хувьцаат капитал</t>
  </si>
  <si>
    <t>Гадаад валютын хөрвүүлэлтийн нөөц</t>
  </si>
  <si>
    <t>Хуримтлагдсан ашиг</t>
  </si>
  <si>
    <t>Нийт дүн</t>
  </si>
  <si>
    <t>20... оны ...-р сарын ...-ний үлдэгдэл</t>
  </si>
  <si>
    <t>Бүртгэлийн бодлогын өөрчлөлт</t>
  </si>
  <si>
    <t>Залруулсан  үлдэгдэл</t>
  </si>
  <si>
    <t>Үндсэн хөрөнгийн дахин үнэлгээний өсөлт /бууралт</t>
  </si>
  <si>
    <t>Хөрөнгө оруулалтын дахин үнэлгээний өсөлт /бууралт</t>
  </si>
  <si>
    <t>Орлогын тайланд хүлээн зөвшөөрөөгүй олз, гарз</t>
  </si>
  <si>
    <t>Тайлант үеийн цэвэр ашиг</t>
  </si>
  <si>
    <t>Ногдол ашиг</t>
  </si>
  <si>
    <t>Гаргасан хувьцаат капитал</t>
  </si>
  <si>
    <t xml:space="preserve">  </t>
  </si>
  <si>
    <t>МӨНГӨН ГҮЙЛГЭЭНИЙ ТАЙЛАН</t>
  </si>
  <si>
    <t>Үндсэн үйл ажиллагааны мөнгөн гүйлгээ</t>
  </si>
  <si>
    <t>Үндсэн үйл ажиллагааны цэвэр мөнгөн гүйлгээний дүн</t>
  </si>
  <si>
    <t>Хөрөнгө оруулалтын үйл ажиллагааны мөнгөн гүйлгээ</t>
  </si>
  <si>
    <t>Хөрөнгө оруулалтын үйл ажиллагааны цэвэр мөнгөн гүйлгээний дүн</t>
  </si>
  <si>
    <t>Санхүүгийн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</si>
  <si>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</si>
  <si>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</si>
  <si>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</si>
  <si>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</si>
  <si>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Гүйлгээний утга</t>
  </si>
  <si>
    <t>Эргэлтийн хөрөнгө</t>
  </si>
  <si>
    <t>Мөнгө,түүнтэй адилтгах хөрөнгө</t>
  </si>
  <si>
    <t xml:space="preserve">Дансны авлага </t>
  </si>
  <si>
    <t>Татвар, НДШ – 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</si>
  <si>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</si>
  <si>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</si>
  <si>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</si>
  <si>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</si>
  <si>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Эргэлтийн бус хөрөнгө</t>
  </si>
  <si>
    <t>Биет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</si>
  <si>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</si>
  <si>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</si>
  <si>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</si>
  <si>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</si>
  <si>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</si>
  <si>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</si>
  <si>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</si>
  <si>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Өр төлбөр</t>
  </si>
  <si>
    <t>Цалингийн  өглөг</t>
  </si>
  <si>
    <r>
      <t xml:space="preserve">Татварын </t>
    </r>
    <r>
      <rPr>
        <sz val="10"/>
        <color rgb="FFFF0000"/>
        <rFont val="Times New Roman"/>
        <family val="1"/>
        <charset val="204"/>
      </rPr>
      <t>өр</t>
    </r>
  </si>
  <si>
    <t>НДШ - ийн  өглөг</t>
  </si>
  <si>
    <t>Богино хугацаат зээл</t>
  </si>
  <si>
    <t>Хүүний  өглөг</t>
  </si>
  <si>
    <t>Ногдол ашгийн  өглөг</t>
  </si>
  <si>
    <t>Нөөц  /өр төлбөр/</t>
  </si>
  <si>
    <t>Бусад богино хугацаат өр төлбөр</t>
  </si>
  <si>
    <t>Борлуулах зорилгоор эзэмшиж буй эргэлтийн бус хөрөнгө (борлуулах бүлэг хөрөнгө) - нд хамаарах өр төлбөр</t>
  </si>
  <si>
    <t>2.1.1.13</t>
  </si>
  <si>
    <t>Богино хугацаат өр төлбөрийн дүн</t>
  </si>
  <si>
    <t>Нөөц /өр төлбөр/</t>
  </si>
  <si>
    <t xml:space="preserve">Хойшлогдсон татварын өр </t>
  </si>
  <si>
    <t>Бусад урт хугацаат өр төлбөр</t>
  </si>
  <si>
    <t>Урт хугацаат өр төлбөрийн дүн</t>
  </si>
  <si>
    <r>
      <t xml:space="preserve"> </t>
    </r>
    <r>
      <rPr>
        <b/>
        <sz val="10"/>
        <color theme="1"/>
        <rFont val="Times New Roman"/>
        <family val="1"/>
        <charset val="204"/>
      </rPr>
      <t>Эздийн өмч</t>
    </r>
  </si>
  <si>
    <t>Өмч:                         -     төрийн</t>
  </si>
  <si>
    <r>
      <t>-</t>
    </r>
    <r>
      <rPr>
        <sz val="7"/>
        <color theme="1"/>
        <rFont val="Times New Roman"/>
        <family val="1"/>
        <charset val="204"/>
      </rPr>
      <t xml:space="preserve">       </t>
    </r>
    <r>
      <rPr>
        <sz val="10"/>
        <color theme="1"/>
        <rFont val="Times New Roman"/>
        <family val="1"/>
        <charset val="204"/>
      </rPr>
      <t>хувийн</t>
    </r>
  </si>
  <si>
    <r>
      <t>-</t>
    </r>
    <r>
      <rPr>
        <sz val="7"/>
        <color theme="1"/>
        <rFont val="Times New Roman"/>
        <family val="1"/>
        <charset val="204"/>
      </rPr>
      <t xml:space="preserve">       </t>
    </r>
    <r>
      <rPr>
        <sz val="10"/>
        <color theme="1"/>
        <rFont val="Times New Roman"/>
        <family val="1"/>
        <charset val="204"/>
      </rPr>
      <t>хувьцаат</t>
    </r>
  </si>
  <si>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</si>
  <si>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</si>
  <si>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</si>
  <si>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</si>
  <si>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</si>
  <si>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</si>
  <si>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</si>
  <si>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Борлуулалтын орлого (цэвэр)</t>
  </si>
  <si>
    <t>Борлуулалтын өртөг</t>
  </si>
  <si>
    <r>
      <t xml:space="preserve">Нийт ашиг </t>
    </r>
    <r>
      <rPr>
        <sz val="10"/>
        <color theme="1"/>
        <rFont val="Times New Roman"/>
        <family val="1"/>
        <charset val="204"/>
      </rPr>
      <t>(</t>
    </r>
    <r>
      <rPr>
        <b/>
        <sz val="10"/>
        <color theme="1"/>
        <rFont val="Times New Roman"/>
        <family val="1"/>
        <charset val="204"/>
      </rPr>
      <t xml:space="preserve"> алдагдал</t>
    </r>
    <r>
      <rPr>
        <sz val="10"/>
        <color theme="1"/>
        <rFont val="Times New Roman"/>
        <family val="1"/>
        <charset val="204"/>
      </rPr>
      <t>)</t>
    </r>
  </si>
  <si>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</si>
  <si>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</si>
  <si>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</si>
  <si>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</si>
  <si>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</si>
  <si>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</si>
  <si>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</si>
  <si>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</si>
  <si>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</si>
  <si>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</si>
  <si>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</si>
  <si>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</si>
  <si>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</si>
  <si>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t>
  </si>
  <si>
    <r>
      <t xml:space="preserve">Татвар төлөхийн өмнөх  ашиг </t>
    </r>
    <r>
      <rPr>
        <sz val="10"/>
        <color theme="1"/>
        <rFont val="Times New Roman"/>
        <family val="1"/>
        <charset val="204"/>
      </rPr>
      <t>(</t>
    </r>
    <r>
      <rPr>
        <b/>
        <sz val="10"/>
        <color theme="1"/>
        <rFont val="Times New Roman"/>
        <family val="1"/>
        <charset val="204"/>
      </rPr>
      <t xml:space="preserve"> алдагдал</t>
    </r>
    <r>
      <rPr>
        <sz val="10"/>
        <color theme="1"/>
        <rFont val="Times New Roman"/>
        <family val="1"/>
        <charset val="204"/>
      </rPr>
      <t>)</t>
    </r>
  </si>
  <si>
    <t>Орлогын татварын зардал</t>
  </si>
  <si>
    <t xml:space="preserve">Зогсоосон үйл ажиллагааны татварын дараах ашиг (алдагдал) </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</si>
  <si>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</si>
  <si>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</si>
  <si>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</si>
  <si>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</si>
  <si>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 xml:space="preserve">Бусад  олз (гарз) </t>
  </si>
  <si>
    <t>Орлогын нийт дүн</t>
  </si>
  <si>
    <t>Нэгж хувьцаанд ногдох суурь ашиг (алдагдал)</t>
  </si>
  <si>
    <t xml:space="preserve">                   ҮЗҮҮЛЭЛТ</t>
  </si>
  <si>
    <t>Мөнгөн орлогын дүн (+)</t>
  </si>
  <si>
    <t xml:space="preserve">                 Бараа борлуулсан, үйлчилгээ үзүүлсний орлого</t>
  </si>
  <si>
    <t xml:space="preserve">         Эрхийн шимтгэл, хураамж, төлбөрийн орлого</t>
  </si>
  <si>
    <t xml:space="preserve">     Даатгалын нөхвөрөөс хүлээн авсан мөнгө</t>
  </si>
  <si>
    <t xml:space="preserve">          Буцаан авсан албан татвар</t>
  </si>
  <si>
    <t xml:space="preserve">                 Татаас, санхүүжилтийн орлого</t>
  </si>
  <si>
    <t xml:space="preserve">                 Бусад мөнгөн орлого</t>
  </si>
  <si>
    <t>Мөнгөн зарлагын дүн (-)</t>
  </si>
  <si>
    <t xml:space="preserve">      Ажиллагчдад төлсөн </t>
  </si>
  <si>
    <t xml:space="preserve">      Нийгмийн даатгалын байгууллагад төлсөн </t>
  </si>
  <si>
    <t xml:space="preserve">              Бараа материал худалдан авахад төлсөн</t>
  </si>
  <si>
    <t xml:space="preserve">      Ашиглалтын зардалд төлсөн </t>
  </si>
  <si>
    <t xml:space="preserve">      Түлш шатахуун, тээврийн хөлс, сэлбэг хэрэгсэлд төлсөн </t>
  </si>
  <si>
    <t xml:space="preserve">      Хүүний төлбөрт төлсөн </t>
  </si>
  <si>
    <t xml:space="preserve">      Татварын байгууллагад төлсөн </t>
  </si>
  <si>
    <t xml:space="preserve">      Даатгалын төлбөрт төлсөн </t>
  </si>
  <si>
    <t xml:space="preserve">      Бусад мөнгөн зарлага</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</si>
  <si>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</si>
  <si>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</si>
  <si>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</si>
  <si>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</si>
  <si>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</si>
  <si>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</si>
  <si>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ногдол ашиг</t>
  </si>
  <si>
    <t xml:space="preserve">     Үндсэн хөрөнгө олж эзэмшихэд төлсөн </t>
  </si>
  <si>
    <t xml:space="preserve">         Биет бус хөрөнгө олж эзэмшихэд төлсөн </t>
  </si>
  <si>
    <t xml:space="preserve">         Хөрөнгө оруулалт олж эзэмшихэд төлсөн </t>
  </si>
  <si>
    <t xml:space="preserve">         Бусад урт хугацаат хөрөнгө олж эзэмшихэд төлсөн      </t>
  </si>
  <si>
    <t xml:space="preserve">      Зээл авсан, өрийн үнэт цаас гаргаснаас хүлээн авсан </t>
  </si>
  <si>
    <t xml:space="preserve">      Хувьцаа болон өмчийн бусад үнэт цаас гаргаснаас хүлээн авсан</t>
  </si>
  <si>
    <t xml:space="preserve">       Төрөл бүрийн хандив</t>
  </si>
  <si>
    <t xml:space="preserve">       Зээл, өрийн үнэт цаасны төлбөрт төлсөн мөнгө</t>
  </si>
  <si>
    <t xml:space="preserve">      Санхүүгийн түрээсийн өглөгт төлсөн  </t>
  </si>
  <si>
    <t xml:space="preserve">    Хувьцаа буцаан худалдаж авахад төлсөн</t>
  </si>
  <si>
    <t xml:space="preserve">      Төлсөн ногдол ашиг</t>
  </si>
  <si>
    <t>Захирал……………………../М.Алтанцэцэг/</t>
  </si>
  <si>
    <t>ХХОАТ</t>
  </si>
  <si>
    <t>МОНГЕО ХК</t>
  </si>
  <si>
    <t>МОНГЕО ХК                                                                     2013.09.30</t>
  </si>
  <si>
    <t>Газрын төлбөр</t>
  </si>
  <si>
    <t xml:space="preserve">Сангийн сайдын 2012 оны </t>
  </si>
  <si>
    <t>..... дугаар тушаалын</t>
  </si>
  <si>
    <t>2 дугаар хавсралт</t>
  </si>
  <si>
    <t>Регистрийн дугаар:</t>
  </si>
  <si>
    <t>Хаяг : _______________________________________________________________</t>
  </si>
  <si>
    <t>Шуудангийн хаяг : ______________________________________________________</t>
  </si>
  <si>
    <t xml:space="preserve">Утас :                    ____________                                       Факс :                     _________   </t>
  </si>
  <si>
    <t xml:space="preserve">            </t>
  </si>
  <si>
    <t>Өмчийн хэлбэр :</t>
  </si>
  <si>
    <t>Төрийн . . . . . хувь</t>
  </si>
  <si>
    <t xml:space="preserve">                 </t>
  </si>
  <si>
    <t>хувийн . . . . . . хувь.</t>
  </si>
  <si>
    <t>САНХҮҮГИЙН ТАЙЛАН</t>
  </si>
  <si>
    <t>Хянаж хүлээн авсан байгууллагын нэр</t>
  </si>
  <si>
    <t>Сар, өдөр</t>
  </si>
  <si>
    <t>Гарын үсэг</t>
  </si>
  <si>
    <t>........... оны ..... сарын .... өдөр</t>
  </si>
  <si>
    <t>Захирал</t>
  </si>
  <si>
    <t>Ерөнхий нягтлан бодогч</t>
  </si>
  <si>
    <t>Цалин</t>
  </si>
  <si>
    <r>
      <t>Захирал _______________________________, ерөнхий нягтлан бодогч _________________________________</t>
    </r>
    <r>
      <rPr>
        <sz val="12"/>
        <color indexed="9"/>
        <rFont val="Times New Roman"/>
        <family val="1"/>
        <charset val="204"/>
      </rPr>
      <t>.</t>
    </r>
    <r>
      <rPr>
        <sz val="12"/>
        <rFont val="Times New Roman"/>
        <family val="1"/>
        <charset val="204"/>
      </rPr>
      <t>бид манай аж ахуйн нэгжийн ……… оны ……</t>
    </r>
    <r>
      <rPr>
        <sz val="12"/>
        <color indexed="9"/>
        <rFont val="Times New Roman"/>
        <family val="1"/>
        <charset val="204"/>
      </rPr>
      <t>.</t>
    </r>
    <r>
      <rPr>
        <sz val="12"/>
        <rFont val="Times New Roman"/>
        <family val="1"/>
        <charset val="204"/>
      </rPr>
      <t>сарын …..-ны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                                                                                                                                      1. Бүх ажил гүйлгээ бодитоор гарсан бөгөөд холбогдох анхан шатны баримтыг үндэслэн нягтлан бодох бүртгэл, санхүүгийн тайланд үнэн зөв тусгасан                                                                                                       2. Санхүүгийн тайланд тусгагдсан бүх тооцоолол үнэн зөв хийгдсэн                                                                                           3. Аж ахуйн нэгжийн үйл ажиллагааны эдийн засаг, санхүүгийн бүхий л үйл явцыг иж бүрэн хамарсан                                                                                                    4. Тайлант үеийн үр дүнд өмнөх оны ажил гүйлгээнээс шилжин тусгагдаагүй, мөн тайлант оны ажил гүйлгээнээс орхигдсон зүйл байхгүй                                                                                                                    5. Бүх хөрөнгө, авлага, өр төлбөр, орлого, зардлыг холбогдох Санхүүгийн тайлагналын олон улсын стандартын дагуу үнэн зөв тусгасан                                                                                                                          6. Энэ тайланд тусгагдсан бүхий л зүйл манай байгууллагын албан ёсны өмчлөлд байдаг бөгөөд орхигдсон зүйл үгүй болно.</t>
    </r>
  </si>
  <si>
    <t>Орлого</t>
  </si>
  <si>
    <t>Батлав: Гүйцэтгэх захирал                        М.Алтанцэцэг</t>
  </si>
  <si>
    <t xml:space="preserve">МОНГЕО ХК                                                                   </t>
  </si>
  <si>
    <t>Зарлага</t>
  </si>
  <si>
    <t xml:space="preserve">Нягтлан:/…………………………./  А.Ганцэцэг </t>
  </si>
  <si>
    <t xml:space="preserve">Монгео ХК </t>
  </si>
  <si>
    <t>Нягтлан бодогч ………………………/А.Ганцэцэг/</t>
  </si>
  <si>
    <t>Монголын хөрөнгийн бирж</t>
  </si>
  <si>
    <t>Зээл</t>
  </si>
  <si>
    <t>Эцсийн їлдэгдэл</t>
  </si>
  <si>
    <t>ЭЦСИЙН ХЭРЭГЛЭГЧ</t>
  </si>
  <si>
    <t>МОНГОЛЫН ЦАХИЛГААН ХОЛБОО</t>
  </si>
  <si>
    <r>
      <t xml:space="preserve">       </t>
    </r>
    <r>
      <rPr>
        <sz val="8"/>
        <color rgb="FFFF0000"/>
        <rFont val="Times New Roman"/>
        <family val="1"/>
        <charset val="204"/>
      </rPr>
      <t xml:space="preserve">  </t>
    </r>
    <r>
      <rPr>
        <sz val="8"/>
        <color theme="1"/>
        <rFont val="Times New Roman"/>
        <family val="1"/>
        <charset val="204"/>
      </rPr>
      <t>Бусдад олгосон зээл болон урьдчилгаа</t>
    </r>
  </si>
  <si>
    <t>МОНГЕО</t>
  </si>
  <si>
    <t>НДШ төлөв</t>
  </si>
  <si>
    <t>Оргил скай фүүд</t>
  </si>
  <si>
    <t>Эхний үлдэгдэл 2020-01-01</t>
  </si>
  <si>
    <t>Улаанбаатарцахилгаан түгээх сүлжээ</t>
  </si>
  <si>
    <t>Үйлс ур</t>
  </si>
  <si>
    <t>Зам ашигласны төлбөр</t>
  </si>
  <si>
    <t>Эхний үлдэгдэл 2020-02-01</t>
  </si>
  <si>
    <t>Эхний үлдэгдэл 2020-03-01</t>
  </si>
  <si>
    <t>Эхний үлдэгдэл 2020-04-01</t>
  </si>
  <si>
    <t>Эхний үлдэгдэл 2020-05-01</t>
  </si>
  <si>
    <t>Сондор хүнс трейд</t>
  </si>
  <si>
    <t>Табита</t>
  </si>
  <si>
    <t>Эхний үлдэгдэл 2020-07-01</t>
  </si>
  <si>
    <t>Агь нарын овоо</t>
  </si>
  <si>
    <t>Эхний үлдэгдэл 2020-08-01</t>
  </si>
  <si>
    <t>Мобиком корпораци</t>
  </si>
  <si>
    <t>Ус сувгийн удирдах газар</t>
  </si>
  <si>
    <t>Эхний үлдэгдэл 2020-09-01</t>
  </si>
  <si>
    <t>Улаанбаатар дулааны сүлжээ</t>
  </si>
  <si>
    <t>Эхний үлдэгдэл 2020-10-01</t>
  </si>
  <si>
    <t>Эхний үлдэгдэл 2020-11-01</t>
  </si>
  <si>
    <t>2021-01-31</t>
  </si>
  <si>
    <t>2021-01-06</t>
  </si>
  <si>
    <t>2021-01-28</t>
  </si>
  <si>
    <t>2021-02-28</t>
  </si>
  <si>
    <t>2021-02-19</t>
  </si>
  <si>
    <t>2021-02-24</t>
  </si>
  <si>
    <t>2021-02-26</t>
  </si>
  <si>
    <t>2021-02-27</t>
  </si>
  <si>
    <t>Б ЭНД С АУДИТ</t>
  </si>
  <si>
    <t>2021-03-31</t>
  </si>
  <si>
    <t>2021-03-10</t>
  </si>
  <si>
    <t>2021-03-22</t>
  </si>
  <si>
    <t>2021-03-25</t>
  </si>
  <si>
    <t>ӨДРИЙН МЭДЭЭ</t>
  </si>
  <si>
    <t>2021-04-30</t>
  </si>
  <si>
    <t>Ялгуун тэмүүлэл</t>
  </si>
  <si>
    <t>2021-04-05</t>
  </si>
  <si>
    <t>2021-04-22</t>
  </si>
  <si>
    <t>Дэлгэрхэн ургамал</t>
  </si>
  <si>
    <t>Оюунбилэг</t>
  </si>
  <si>
    <t>Саван үйлдвэр</t>
  </si>
  <si>
    <t>Эмийэ үйлдвэр</t>
  </si>
  <si>
    <t>2021-05-31</t>
  </si>
  <si>
    <t>2021-05-09</t>
  </si>
  <si>
    <t>2021-05-17</t>
  </si>
  <si>
    <t>2021-05-25</t>
  </si>
  <si>
    <t>2021-06-29</t>
  </si>
  <si>
    <t>2021-06-30</t>
  </si>
  <si>
    <t>2021-06-05</t>
  </si>
  <si>
    <t>2021-06-23</t>
  </si>
  <si>
    <t>2021-06-25</t>
  </si>
  <si>
    <t>2021-07-31</t>
  </si>
  <si>
    <t>2021-08-31</t>
  </si>
  <si>
    <t>2021-08-17</t>
  </si>
  <si>
    <t>2021-08-20</t>
  </si>
  <si>
    <t>2021-08-30</t>
  </si>
  <si>
    <t>Монгео</t>
  </si>
  <si>
    <t>ӨДӨН ҮЗЭГ</t>
  </si>
  <si>
    <t>Ай Ти молл</t>
  </si>
  <si>
    <t>2021-09-30</t>
  </si>
  <si>
    <t>2021-09-06</t>
  </si>
  <si>
    <t>2021-09-16</t>
  </si>
  <si>
    <t>2021-09-27</t>
  </si>
  <si>
    <t>2021-09-29</t>
  </si>
  <si>
    <t>2021-10-31</t>
  </si>
  <si>
    <t>2021-10-10</t>
  </si>
  <si>
    <t>2021-10-25</t>
  </si>
  <si>
    <t>2021-10-29</t>
  </si>
  <si>
    <t>ЭВ-ЭРДЭНЭ</t>
  </si>
  <si>
    <t>2021-11-30</t>
  </si>
  <si>
    <t>2021-11-08</t>
  </si>
  <si>
    <t>2021-11-24</t>
  </si>
  <si>
    <t>Цалин 6 сар</t>
  </si>
  <si>
    <t>Цалин 7 сар</t>
  </si>
  <si>
    <t>Цалин 8 сар</t>
  </si>
  <si>
    <t>Цалин 9 сар</t>
  </si>
  <si>
    <t>Цалин 10 сар</t>
  </si>
  <si>
    <t>Цалин 11 сар</t>
  </si>
  <si>
    <t>2021-12-31</t>
  </si>
  <si>
    <t>2021-12-03</t>
  </si>
  <si>
    <t>2021-12-07</t>
  </si>
  <si>
    <t>Ялгуун сарны туяа</t>
  </si>
  <si>
    <t>Цалин 12 сар</t>
  </si>
  <si>
    <t>2021-10-26</t>
  </si>
  <si>
    <t>Авто тээвэр агаарын бохирдол</t>
  </si>
  <si>
    <t>Автотээвэр, өөрөө явагч хэрэгслийн албан татвар</t>
  </si>
  <si>
    <t>Дотоодын бараа, үйлчилгээний суутгасан НӨАТ</t>
  </si>
  <si>
    <t>Хуулийн этгээдийн үл хөдлөх эд хөрөнгийн албан татвар</t>
  </si>
  <si>
    <t>2021-09-28</t>
  </si>
  <si>
    <t>Урт хугацаат өглөг төлөв</t>
  </si>
  <si>
    <t>2021 он 1-р сар кассын тайлан</t>
  </si>
  <si>
    <t>2021 он 2-р сар кассын тайлан</t>
  </si>
  <si>
    <t>2021 он 3-р сар кассын тайлан</t>
  </si>
  <si>
    <t>2021 он 4-р сар кассын тайлан</t>
  </si>
  <si>
    <t>2021 он 5-р сар кассын тайлан</t>
  </si>
  <si>
    <t>2021 он 6-р сар кассын тайлан</t>
  </si>
  <si>
    <t>2021 он 7-р сар кассын тайлан</t>
  </si>
  <si>
    <t>2021 он 8-р сар кассын тайлан</t>
  </si>
  <si>
    <t>2021 он 09-р сар кассын тайлан</t>
  </si>
  <si>
    <t>2021 он 10-р сар кассын тайлан</t>
  </si>
  <si>
    <t>2021 он 11-р сар кассын тайлан</t>
  </si>
  <si>
    <t>2021 он 12-р сар кассын тайлан</t>
  </si>
  <si>
    <t>Зээл төлөв</t>
  </si>
  <si>
    <t>2021 ОНЫ 4-Р УЛИРАЛЫН</t>
  </si>
  <si>
    <t>2021 ОНЫ 4-Р УЛИРЛЫН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</si>
</sst>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00_-;\-* #,##0.00_-;_-* &quot;-&quot;??_-;_-@_-"/>
    <numFmt numFmtId="165" formatCode="#,##0.00_ ;\-#,##0.00\ "/>
    <numFmt numFmtId="166" formatCode="_-* #,##0_-;\-* #,##0_-;_-* &quot;-&quot;_-;_-@_-"/>
    <numFmt numFmtId="168" formatCode="m/d/yy;@"/>
    <numFmt numFmtId="169" formatCode="_ * #,##0.00_)_T_ ;_ * \(#,##0.00\)_T_ ;_ * &quot;-&quot;??_)_T_ ;_ @_ "/>
  </numFmts>
  <fonts count="47">
    <font>
      <sz val="11"/>
      <color theme="1"/>
      <name val="Calibri"/>
      <family val="2"/>
      <scheme val="minor"/>
    </font>
    <font>
      <sz val="10"/>
      <name val="Arial"/>
      <family val="2"/>
    </font>
    <font>
      <sz val="11"/>
      <color theme="1"/>
      <name val="Calibri"/>
      <family val="2"/>
      <scheme val="minor"/>
    </font>
    <font>
      <sz val="11"/>
      <color theme="1"/>
      <name val="Arial Mon"/>
      <family val="2"/>
    </font>
    <font>
      <sz val="8"/>
      <color theme="1"/>
      <name val="Arial Mon"/>
      <family val="2"/>
    </font>
    <font>
      <sz val="10"/>
      <name val="Arial Mon"/>
      <family val="2"/>
    </font>
    <font>
      <b/>
      <sz val="10"/>
      <name val="Arial Mon"/>
      <family val="2"/>
    </font>
    <font>
      <b/>
      <sz val="12"/>
      <name val="Arial Mon"/>
      <family val="2"/>
    </font>
    <font>
      <sz val="11"/>
      <name val="Arial Mon"/>
      <family val="2"/>
    </font>
    <font>
      <sz val="14"/>
      <color rgb="FFFF0000"/>
      <name val="Arial Mon"/>
      <family val="2"/>
    </font>
    <font>
      <sz val="12"/>
      <name val="Arial Mon"/>
      <family val="2"/>
    </font>
    <font>
      <b/>
      <sz val="12"/>
      <color indexed="12"/>
      <name val="Arial Mon"/>
      <family val="2"/>
    </font>
    <font>
      <sz val="10"/>
      <color rgb="FFC00000"/>
      <name val="Arial Mon"/>
      <family val="2"/>
    </font>
    <font>
      <sz val="10"/>
      <color theme="1"/>
      <name val="Calibri"/>
      <family val="2"/>
      <scheme val="minor"/>
    </font>
    <font>
      <b/>
      <sz val="10"/>
      <color theme="1"/>
      <name val="Calibri"/>
      <family val="2"/>
      <scheme val="minor"/>
    </font>
    <font>
      <sz val="12"/>
      <name val="Arial"/>
      <family val="2"/>
    </font>
    <font>
      <sz val="12"/>
      <color indexed="12"/>
      <name val="Arial"/>
      <family val="2"/>
    </font>
    <font>
      <sz val="10"/>
      <color indexed="12"/>
      <name val="Arial Mon"/>
      <family val="2"/>
    </font>
    <font>
      <sz val="10"/>
      <color theme="1"/>
      <name val="Times New Roman"/>
      <family val="1"/>
      <charset val="204"/>
    </font>
    <font>
      <b/>
      <sz val="10"/>
      <color theme="1"/>
      <name val="Times New Roman"/>
      <family val="1"/>
      <charset val="204"/>
    </font>
    <font>
      <sz val="10"/>
      <color rgb="FFFF0000"/>
      <name val="Times New Roman"/>
      <family val="1"/>
      <charset val="204"/>
    </font>
    <font>
      <sz val="10"/>
      <color theme="1"/>
      <name val="Arial"/>
      <family val="2"/>
      <charset val="204"/>
    </font>
    <font>
      <sz val="7"/>
      <color theme="1"/>
      <name val="Times New Roman"/>
      <family val="1"/>
      <charset val="204"/>
    </font>
    <font>
      <sz val="8"/>
      <color theme="1"/>
      <name val="Times New Roman"/>
      <family val="1"/>
      <charset val="204"/>
    </font>
    <font>
      <b/>
      <sz val="9"/>
      <color indexed="12"/>
      <name val="Arial Mon"/>
      <family val="2"/>
    </font>
    <font>
      <b/>
      <sz val="9"/>
      <color theme="1"/>
      <name val="Calibri"/>
      <family val="2"/>
      <scheme val="minor"/>
    </font>
    <font>
      <sz val="11"/>
      <name val="Times New Roman"/>
      <family val="1"/>
      <charset val="204"/>
    </font>
    <font>
      <sz val="12"/>
      <name val="Times New Roman"/>
      <family val="1"/>
      <charset val="204"/>
    </font>
    <font>
      <sz val="20"/>
      <name val="Arial"/>
      <family val="2"/>
      <charset val="204"/>
    </font>
    <font>
      <b/>
      <sz val="12"/>
      <name val="Times New Roman"/>
      <family val="1"/>
      <charset val="204"/>
    </font>
    <font>
      <sz val="11.5"/>
      <color rgb="FFFFFFFF"/>
      <name val="NewtonCTT"/>
    </font>
    <font>
      <sz val="12"/>
      <color indexed="9"/>
      <name val="Times New Roman"/>
      <family val="1"/>
      <charset val="204"/>
    </font>
    <font>
      <sz val="8"/>
      <name val="Arial Mon"/>
      <family val="2"/>
    </font>
    <font>
      <sz val="11"/>
      <color theme="1"/>
      <name val="Times New Roman"/>
      <family val="1"/>
    </font>
    <font>
      <sz val="11"/>
      <color rgb="FF000000"/>
      <name val="Calibri"/>
      <family val="2"/>
    </font>
    <font>
      <b/>
      <sz val="8"/>
      <name val="Arial"/>
      <family val="2"/>
    </font>
    <font>
      <sz val="8"/>
      <name val="Arial"/>
      <family val="2"/>
    </font>
    <font>
      <b/>
      <sz val="8"/>
      <color indexed="12"/>
      <name val="Arial Mon"/>
      <family val="2"/>
    </font>
    <font>
      <b/>
      <sz val="8"/>
      <color theme="1"/>
      <name val="Times New Roman"/>
      <family val="1"/>
      <charset val="204"/>
    </font>
    <font>
      <sz val="8"/>
      <color rgb="FFFF0000"/>
      <name val="Times New Roman"/>
      <family val="1"/>
      <charset val="204"/>
    </font>
    <font>
      <b/>
      <sz val="8"/>
      <color indexed="9"/>
      <name val="Tahoma"/>
      <family val="2"/>
    </font>
    <font>
      <b/>
      <sz val="8"/>
      <color indexed="8"/>
      <name val="Tahoma"/>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8"/>
      <name val="Calibri"/>
      <family val="2"/>
      <scheme val="minor"/>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8"/>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medium">
        <color indexed="64"/>
      </right>
      <top/>
      <bottom style="double">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right/>
      <top style="medium">
        <color indexed="64"/>
      </top>
      <bottom style="medium">
        <color indexed="64"/>
      </bottom>
      <diagonal/>
    </border>
    <border>
      <left/>
      <right/>
      <top/>
      <bottom style="thick">
        <color indexed="64"/>
      </bottom>
      <diagonal/>
    </border>
    <border>
      <left/>
      <right/>
      <top/>
      <bottom style="thick">
        <color rgb="FF000000"/>
      </bottom>
      <diagonal/>
    </border>
    <border>
      <left/>
      <right/>
      <top/>
      <bottom style="medium">
        <color rgb="FF000000"/>
      </bottom>
      <diagonal/>
    </border>
    <border>
      <left/>
      <right/>
      <top/>
      <bottom style="double">
        <color indexed="64"/>
      </bottom>
      <diagonal/>
    </border>
  </borders>
  <cellStyleXfs count="22">
    <xf numFmtId="0" fontId="0"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43" fontId="2" fillId="0" borderId="0" applyFont="0" applyFill="0" applyBorder="0" applyAlignment="0" applyProtection="0"/>
    <xf numFmtId="0" fontId="34" fillId="0" borderId="0"/>
    <xf numFmtId="169" fontId="2" fillId="0" borderId="0" applyFont="0" applyFill="0" applyBorder="0" applyAlignment="0" applyProtection="0"/>
    <xf numFmtId="43" fontId="2" fillId="0" borderId="0" applyFont="0" applyFill="0" applyBorder="0" applyAlignment="0" applyProtection="0"/>
    <xf numFmtId="37" fontId="40" fillId="6" borderId="12" applyBorder="0">
      <alignment horizontal="left" vertical="center" indent="1"/>
    </xf>
    <xf numFmtId="0" fontId="41" fillId="0" borderId="22" applyNumberFormat="0" applyFill="0">
      <alignment horizontal="centerContinuous" vertical="top"/>
    </xf>
    <xf numFmtId="0" fontId="2" fillId="0" borderId="0"/>
    <xf numFmtId="0" fontId="42" fillId="0" borderId="0"/>
    <xf numFmtId="0" fontId="42" fillId="0" borderId="0"/>
    <xf numFmtId="0" fontId="43" fillId="0" borderId="0"/>
    <xf numFmtId="0" fontId="43" fillId="0" borderId="0"/>
    <xf numFmtId="0" fontId="43" fillId="0" borderId="0"/>
    <xf numFmtId="0" fontId="44" fillId="0" borderId="0"/>
    <xf numFmtId="0" fontId="45" fillId="0" borderId="0"/>
  </cellStyleXfs>
  <cellXfs count="240">
    <xf numFmtId="0" fontId="0" fillId="0" borderId="0" xfId="0"/>
    <xf numFmtId="0" fontId="8" fillId="0" borderId="0" xfId="0" applyFont="1"/>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8" fillId="0" borderId="0" xfId="0" applyFont="1" applyBorder="1"/>
    <xf numFmtId="39" fontId="8" fillId="0" borderId="0" xfId="0" applyNumberFormat="1" applyFont="1" applyBorder="1"/>
    <xf numFmtId="41" fontId="4" fillId="0" borderId="0" xfId="4" applyNumberFormat="1" applyFont="1" applyBorder="1"/>
    <xf numFmtId="0" fontId="3" fillId="0" borderId="0" xfId="4" applyFont="1" applyBorder="1"/>
    <xf numFmtId="0" fontId="8" fillId="0" borderId="0" xfId="0" applyFont="1" applyFill="1" applyAlignment="1">
      <alignment horizontal="left"/>
    </xf>
    <xf numFmtId="166" fontId="9" fillId="0" borderId="0" xfId="0" applyNumberFormat="1" applyFont="1" applyFill="1"/>
    <xf numFmtId="3" fontId="10" fillId="0" borderId="0" xfId="0" applyNumberFormat="1" applyFont="1" applyFill="1"/>
    <xf numFmtId="0" fontId="5" fillId="0" borderId="0" xfId="0" applyFont="1" applyFill="1"/>
    <xf numFmtId="0" fontId="8" fillId="0" borderId="0" xfId="0" applyFont="1" applyFill="1"/>
    <xf numFmtId="0" fontId="5" fillId="0" borderId="0" xfId="0" applyFont="1"/>
    <xf numFmtId="43" fontId="12" fillId="0" borderId="0" xfId="0" applyNumberFormat="1" applyFont="1"/>
    <xf numFmtId="0" fontId="5" fillId="0" borderId="0" xfId="0" applyFont="1" applyBorder="1"/>
    <xf numFmtId="0" fontId="5" fillId="0" borderId="0" xfId="6" applyFont="1" applyFill="1" applyBorder="1" applyAlignment="1">
      <alignment wrapText="1"/>
    </xf>
    <xf numFmtId="43" fontId="13" fillId="0" borderId="0" xfId="5" applyNumberFormat="1" applyFont="1" applyBorder="1"/>
    <xf numFmtId="0" fontId="13" fillId="0" borderId="0" xfId="5" applyFont="1"/>
    <xf numFmtId="0" fontId="5" fillId="2" borderId="0" xfId="6" applyFont="1" applyFill="1" applyBorder="1" applyAlignment="1">
      <alignment wrapText="1"/>
    </xf>
    <xf numFmtId="0" fontId="13" fillId="0" borderId="0" xfId="5" applyFont="1" applyBorder="1"/>
    <xf numFmtId="0" fontId="13" fillId="0" borderId="0" xfId="7" applyFont="1" applyBorder="1"/>
    <xf numFmtId="0" fontId="13" fillId="0" borderId="0" xfId="7" applyFont="1"/>
    <xf numFmtId="43" fontId="14" fillId="0" borderId="0" xfId="5" applyNumberFormat="1" applyFont="1" applyBorder="1"/>
    <xf numFmtId="43" fontId="14" fillId="0" borderId="4" xfId="5" applyNumberFormat="1" applyFont="1" applyBorder="1"/>
    <xf numFmtId="3" fontId="5" fillId="0" borderId="0" xfId="0" applyNumberFormat="1" applyFont="1"/>
    <xf numFmtId="3" fontId="5" fillId="0" borderId="0" xfId="0" applyNumberFormat="1" applyFont="1" applyFill="1"/>
    <xf numFmtId="0" fontId="1" fillId="0" borderId="0" xfId="0" applyFont="1" applyFill="1"/>
    <xf numFmtId="0" fontId="15" fillId="0" borderId="0" xfId="0" applyFont="1" applyAlignment="1">
      <alignment vertical="center"/>
    </xf>
    <xf numFmtId="0" fontId="5" fillId="0" borderId="0" xfId="0"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1" fontId="16" fillId="0" borderId="0" xfId="0" applyNumberFormat="1" applyFont="1" applyAlignment="1">
      <alignment vertical="center"/>
    </xf>
    <xf numFmtId="0" fontId="16" fillId="0" borderId="0" xfId="0" applyFont="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vertical="center" wrapText="1"/>
    </xf>
    <xf numFmtId="0" fontId="6"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41" fontId="17" fillId="0" borderId="0" xfId="0" applyNumberFormat="1" applyFont="1" applyFill="1" applyAlignment="1">
      <alignment vertical="center"/>
    </xf>
    <xf numFmtId="0" fontId="17" fillId="0" borderId="0" xfId="0" applyFont="1" applyFill="1" applyAlignment="1">
      <alignment vertical="center"/>
    </xf>
    <xf numFmtId="164" fontId="17" fillId="0" borderId="0" xfId="0" applyNumberFormat="1"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41" fontId="10" fillId="0" borderId="0" xfId="0" applyNumberFormat="1" applyFont="1" applyFill="1" applyAlignment="1">
      <alignment vertical="center"/>
    </xf>
    <xf numFmtId="0" fontId="15" fillId="0" borderId="0" xfId="0" applyFont="1" applyFill="1" applyAlignment="1">
      <alignment vertical="center"/>
    </xf>
    <xf numFmtId="41" fontId="5" fillId="0" borderId="0" xfId="0" applyNumberFormat="1" applyFont="1"/>
    <xf numFmtId="43" fontId="16" fillId="0" borderId="0" xfId="0" applyNumberFormat="1" applyFont="1" applyAlignment="1">
      <alignment vertical="center"/>
    </xf>
    <xf numFmtId="39" fontId="5" fillId="0" borderId="0" xfId="0" applyNumberFormat="1" applyFont="1"/>
    <xf numFmtId="165" fontId="5" fillId="0" borderId="0" xfId="0" applyNumberFormat="1" applyFont="1"/>
    <xf numFmtId="0" fontId="19" fillId="0" borderId="18" xfId="0" applyFont="1" applyBorder="1" applyAlignment="1">
      <alignment wrapText="1"/>
    </xf>
    <xf numFmtId="0" fontId="18" fillId="0" borderId="17" xfId="0" applyFont="1" applyBorder="1" applyAlignment="1">
      <alignment wrapText="1"/>
    </xf>
    <xf numFmtId="0" fontId="18" fillId="0" borderId="18" xfId="0" applyFont="1" applyBorder="1" applyAlignment="1">
      <alignment horizontal="left" wrapText="1"/>
    </xf>
    <xf numFmtId="0" fontId="18" fillId="0" borderId="18" xfId="0" applyFont="1" applyBorder="1" applyAlignment="1">
      <alignment wrapText="1"/>
    </xf>
    <xf numFmtId="0" fontId="19" fillId="0" borderId="17" xfId="0" applyFont="1" applyBorder="1" applyAlignment="1">
      <alignment horizontal="left" wrapText="1"/>
    </xf>
    <xf numFmtId="0" fontId="19" fillId="0" borderId="18" xfId="0" applyFont="1" applyBorder="1" applyAlignment="1">
      <alignment horizontal="left"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5" xfId="0" applyFont="1" applyBorder="1" applyAlignment="1">
      <alignment wrapText="1"/>
    </xf>
    <xf numFmtId="0" fontId="19" fillId="0" borderId="16" xfId="0" applyFont="1" applyBorder="1" applyAlignment="1">
      <alignment wrapText="1"/>
    </xf>
    <xf numFmtId="0" fontId="21" fillId="0" borderId="18" xfId="0" applyFont="1" applyBorder="1" applyAlignment="1">
      <alignment horizontal="left" wrapText="1" indent="15"/>
    </xf>
    <xf numFmtId="0" fontId="18" fillId="0" borderId="22" xfId="0" applyFont="1" applyBorder="1" applyAlignment="1">
      <alignment wrapText="1"/>
    </xf>
    <xf numFmtId="0" fontId="19" fillId="0" borderId="22" xfId="0" applyFont="1" applyBorder="1" applyAlignment="1">
      <alignment wrapText="1"/>
    </xf>
    <xf numFmtId="3" fontId="18" fillId="0" borderId="18" xfId="0" applyNumberFormat="1" applyFont="1" applyBorder="1" applyAlignment="1">
      <alignment horizontal="right" vertical="top" wrapText="1"/>
    </xf>
    <xf numFmtId="3" fontId="18" fillId="0" borderId="19" xfId="0" applyNumberFormat="1" applyFont="1" applyBorder="1" applyAlignment="1">
      <alignment horizontal="right" vertical="top" wrapText="1"/>
    </xf>
    <xf numFmtId="3" fontId="18" fillId="0" borderId="20" xfId="0" applyNumberFormat="1" applyFont="1" applyBorder="1" applyAlignment="1">
      <alignment horizontal="right" vertical="top" wrapText="1"/>
    </xf>
    <xf numFmtId="3" fontId="20" fillId="0" borderId="18" xfId="0" applyNumberFormat="1" applyFont="1" applyBorder="1" applyAlignment="1">
      <alignment horizontal="right" vertical="top" wrapText="1"/>
    </xf>
    <xf numFmtId="3" fontId="18" fillId="0" borderId="16" xfId="8" applyNumberFormat="1" applyFont="1" applyBorder="1" applyAlignment="1">
      <alignment horizontal="right" vertical="top" wrapText="1"/>
    </xf>
    <xf numFmtId="3" fontId="18" fillId="0" borderId="18" xfId="8" applyNumberFormat="1" applyFont="1" applyBorder="1" applyAlignment="1">
      <alignment horizontal="right" vertical="top" wrapText="1"/>
    </xf>
    <xf numFmtId="3" fontId="18" fillId="0" borderId="19" xfId="8" applyNumberFormat="1" applyFont="1" applyBorder="1" applyAlignment="1">
      <alignment horizontal="right" vertical="top" wrapText="1"/>
    </xf>
    <xf numFmtId="3" fontId="18" fillId="0" borderId="20" xfId="8" applyNumberFormat="1" applyFont="1" applyBorder="1" applyAlignment="1">
      <alignment horizontal="right" vertical="top" wrapText="1"/>
    </xf>
    <xf numFmtId="3" fontId="20" fillId="0" borderId="18" xfId="8" applyNumberFormat="1" applyFont="1" applyBorder="1" applyAlignment="1">
      <alignment horizontal="right" vertical="top" wrapText="1"/>
    </xf>
    <xf numFmtId="3" fontId="20" fillId="0" borderId="19" xfId="8" applyNumberFormat="1" applyFont="1" applyBorder="1" applyAlignment="1">
      <alignment horizontal="right" vertical="top" wrapText="1"/>
    </xf>
    <xf numFmtId="3" fontId="20" fillId="0" borderId="21" xfId="8" applyNumberFormat="1" applyFont="1" applyBorder="1" applyAlignment="1">
      <alignment horizontal="right" vertical="top" wrapText="1"/>
    </xf>
    <xf numFmtId="3" fontId="0" fillId="0" borderId="1" xfId="8" applyNumberFormat="1" applyFont="1" applyBorder="1" applyAlignment="1">
      <alignment horizontal="right"/>
    </xf>
    <xf numFmtId="3" fontId="20" fillId="0" borderId="1" xfId="8" applyNumberFormat="1" applyFont="1" applyBorder="1" applyAlignment="1">
      <alignment horizontal="right" vertical="top" wrapText="1"/>
    </xf>
    <xf numFmtId="3" fontId="5" fillId="0" borderId="0" xfId="8" applyNumberFormat="1" applyFont="1" applyFill="1" applyAlignment="1">
      <alignment horizontal="right"/>
    </xf>
    <xf numFmtId="0" fontId="23" fillId="0" borderId="15" xfId="0" applyFont="1" applyBorder="1" applyAlignment="1">
      <alignment horizontal="center" wrapText="1"/>
    </xf>
    <xf numFmtId="0" fontId="19" fillId="0" borderId="23" xfId="0" applyFont="1" applyBorder="1" applyAlignment="1">
      <alignment wrapText="1"/>
    </xf>
    <xf numFmtId="0" fontId="18" fillId="0" borderId="23" xfId="0" applyFont="1" applyBorder="1" applyAlignment="1">
      <alignment wrapText="1"/>
    </xf>
    <xf numFmtId="3" fontId="20" fillId="0" borderId="19" xfId="0" applyNumberFormat="1" applyFont="1" applyBorder="1" applyAlignment="1">
      <alignment horizontal="right" vertical="top" wrapText="1"/>
    </xf>
    <xf numFmtId="3" fontId="18" fillId="0" borderId="16" xfId="0" applyNumberFormat="1" applyFont="1" applyBorder="1" applyAlignment="1">
      <alignment horizontal="right" vertical="top" wrapText="1"/>
    </xf>
    <xf numFmtId="3" fontId="20" fillId="0" borderId="1" xfId="0" applyNumberFormat="1" applyFont="1" applyBorder="1" applyAlignment="1">
      <alignment horizontal="right" vertical="top" wrapText="1"/>
    </xf>
    <xf numFmtId="41" fontId="24" fillId="0" borderId="1" xfId="0" applyNumberFormat="1" applyFont="1" applyFill="1" applyBorder="1" applyAlignment="1">
      <alignment vertical="center" wrapText="1"/>
    </xf>
    <xf numFmtId="41" fontId="24" fillId="0" borderId="7" xfId="0" applyNumberFormat="1" applyFont="1" applyFill="1" applyBorder="1" applyAlignment="1">
      <alignment vertical="center" wrapText="1"/>
    </xf>
    <xf numFmtId="41" fontId="24" fillId="0" borderId="8" xfId="0" applyNumberFormat="1" applyFont="1" applyFill="1" applyBorder="1" applyAlignment="1">
      <alignment vertical="center" wrapText="1"/>
    </xf>
    <xf numFmtId="43" fontId="24" fillId="0" borderId="7" xfId="0" applyNumberFormat="1" applyFont="1" applyFill="1" applyBorder="1" applyAlignment="1">
      <alignment vertical="center" wrapText="1"/>
    </xf>
    <xf numFmtId="41" fontId="24" fillId="0" borderId="9" xfId="0" applyNumberFormat="1" applyFont="1" applyFill="1" applyBorder="1" applyAlignment="1">
      <alignment vertical="center" wrapText="1"/>
    </xf>
    <xf numFmtId="41" fontId="25" fillId="0" borderId="1" xfId="4" applyNumberFormat="1" applyFont="1" applyBorder="1"/>
    <xf numFmtId="41" fontId="24" fillId="0" borderId="10" xfId="0" applyNumberFormat="1" applyFont="1" applyFill="1" applyBorder="1" applyAlignment="1">
      <alignment vertical="center" wrapText="1"/>
    </xf>
    <xf numFmtId="43" fontId="24" fillId="0" borderId="1" xfId="0" applyNumberFormat="1" applyFont="1" applyFill="1" applyBorder="1" applyAlignment="1">
      <alignment vertical="center" wrapText="1"/>
    </xf>
    <xf numFmtId="0" fontId="27" fillId="0" borderId="0" xfId="0" applyFont="1"/>
    <xf numFmtId="0" fontId="26" fillId="0" borderId="0" xfId="0" applyFont="1"/>
    <xf numFmtId="0" fontId="27" fillId="0" borderId="0" xfId="0" applyFont="1" applyAlignment="1">
      <alignment horizontal="right"/>
    </xf>
    <xf numFmtId="0" fontId="30" fillId="0" borderId="0" xfId="0" applyFont="1" applyAlignment="1">
      <alignment horizontal="right"/>
    </xf>
    <xf numFmtId="0" fontId="29" fillId="0" borderId="0" xfId="0" applyFont="1" applyAlignment="1"/>
    <xf numFmtId="0" fontId="29" fillId="0" borderId="0" xfId="0" applyFont="1"/>
    <xf numFmtId="0" fontId="27" fillId="0" borderId="0" xfId="0" applyFont="1" applyAlignment="1">
      <alignment horizontal="justify"/>
    </xf>
    <xf numFmtId="0" fontId="18" fillId="0" borderId="1" xfId="0" applyFont="1" applyBorder="1" applyAlignment="1">
      <alignment horizontal="center" vertical="top" wrapText="1"/>
    </xf>
    <xf numFmtId="0" fontId="19" fillId="0" borderId="1" xfId="0" applyFont="1" applyBorder="1" applyAlignment="1">
      <alignment wrapText="1"/>
    </xf>
    <xf numFmtId="3" fontId="18" fillId="0" borderId="1" xfId="8" applyNumberFormat="1" applyFont="1" applyBorder="1" applyAlignment="1">
      <alignment horizontal="right" vertical="top" wrapText="1"/>
    </xf>
    <xf numFmtId="3" fontId="18" fillId="0" borderId="1" xfId="0" applyNumberFormat="1" applyFont="1" applyBorder="1" applyAlignment="1">
      <alignment horizontal="right" vertical="top" wrapText="1"/>
    </xf>
    <xf numFmtId="3" fontId="18" fillId="0" borderId="22" xfId="8" applyNumberFormat="1" applyFont="1" applyBorder="1" applyAlignment="1">
      <alignment vertical="top" wrapText="1"/>
    </xf>
    <xf numFmtId="3" fontId="18" fillId="0" borderId="25" xfId="8" applyNumberFormat="1" applyFont="1" applyBorder="1" applyAlignment="1">
      <alignment vertical="top" wrapText="1"/>
    </xf>
    <xf numFmtId="3" fontId="18" fillId="0" borderId="26" xfId="8" applyNumberFormat="1" applyFont="1" applyBorder="1" applyAlignment="1">
      <alignment vertical="top" wrapText="1"/>
    </xf>
    <xf numFmtId="3" fontId="18" fillId="0" borderId="27" xfId="8" applyNumberFormat="1" applyFont="1" applyBorder="1" applyAlignment="1">
      <alignment vertical="top" wrapText="1"/>
    </xf>
    <xf numFmtId="3" fontId="18" fillId="0" borderId="28" xfId="8" applyNumberFormat="1" applyFont="1" applyBorder="1" applyAlignment="1">
      <alignment vertical="top" wrapText="1"/>
    </xf>
    <xf numFmtId="3" fontId="18" fillId="0" borderId="1" xfId="8" applyNumberFormat="1" applyFont="1" applyBorder="1" applyAlignment="1">
      <alignment vertical="top" wrapText="1"/>
    </xf>
    <xf numFmtId="0" fontId="18" fillId="0" borderId="24" xfId="0" applyFont="1" applyBorder="1" applyAlignment="1">
      <alignment horizontal="center" wrapText="1"/>
    </xf>
    <xf numFmtId="0" fontId="27" fillId="0" borderId="0" xfId="0" applyFont="1" applyAlignment="1">
      <alignment horizontal="center"/>
    </xf>
    <xf numFmtId="0" fontId="29" fillId="0" borderId="0" xfId="0" applyFont="1" applyAlignment="1">
      <alignment horizontal="center"/>
    </xf>
    <xf numFmtId="0" fontId="26" fillId="0" borderId="0" xfId="0" applyFont="1" applyAlignment="1">
      <alignment horizontal="right"/>
    </xf>
    <xf numFmtId="0" fontId="27" fillId="0" borderId="0" xfId="0" applyFont="1" applyAlignment="1">
      <alignment wrapText="1"/>
    </xf>
    <xf numFmtId="0" fontId="27" fillId="0" borderId="0" xfId="0" applyFont="1" applyAlignment="1">
      <alignment horizontal="justify" wrapText="1"/>
    </xf>
    <xf numFmtId="0" fontId="0" fillId="0" borderId="0" xfId="0" applyAlignment="1">
      <alignment wrapText="1"/>
    </xf>
    <xf numFmtId="3" fontId="8" fillId="0" borderId="0" xfId="0" applyNumberFormat="1" applyFont="1" applyBorder="1"/>
    <xf numFmtId="3" fontId="20" fillId="0" borderId="18" xfId="0" applyNumberFormat="1" applyFont="1" applyBorder="1" applyAlignment="1">
      <alignment horizontal="left" vertical="top" wrapText="1"/>
    </xf>
    <xf numFmtId="3" fontId="18" fillId="0" borderId="1" xfId="8" applyNumberFormat="1" applyFont="1" applyBorder="1" applyAlignment="1">
      <alignment wrapText="1"/>
    </xf>
    <xf numFmtId="0" fontId="11" fillId="3" borderId="5" xfId="0" applyFont="1" applyFill="1" applyBorder="1" applyAlignment="1">
      <alignment horizontal="left"/>
    </xf>
    <xf numFmtId="0" fontId="5" fillId="0" borderId="0" xfId="0" applyFont="1" applyFill="1" applyAlignment="1">
      <alignment horizontal="left"/>
    </xf>
    <xf numFmtId="0" fontId="19" fillId="0" borderId="17" xfId="0" applyFont="1" applyBorder="1" applyAlignment="1">
      <alignment wrapText="1"/>
    </xf>
    <xf numFmtId="0" fontId="5" fillId="0" borderId="0" xfId="0" applyFont="1" applyFill="1" applyAlignment="1">
      <alignment horizontal="left"/>
    </xf>
    <xf numFmtId="14" fontId="18" fillId="0" borderId="1" xfId="0" applyNumberFormat="1" applyFont="1" applyBorder="1" applyAlignment="1">
      <alignment vertical="top" wrapText="1"/>
    </xf>
    <xf numFmtId="14" fontId="23" fillId="0" borderId="16" xfId="0" applyNumberFormat="1" applyFont="1" applyBorder="1" applyAlignment="1">
      <alignment horizontal="center" vertical="top" wrapText="1"/>
    </xf>
    <xf numFmtId="41" fontId="8" fillId="0" borderId="0" xfId="0" applyNumberFormat="1" applyFont="1"/>
    <xf numFmtId="3" fontId="8" fillId="0" borderId="0" xfId="0" applyNumberFormat="1" applyFont="1"/>
    <xf numFmtId="0" fontId="5" fillId="0" borderId="0" xfId="0" applyFont="1" applyFill="1" applyAlignment="1">
      <alignment horizontal="left"/>
    </xf>
    <xf numFmtId="0" fontId="5" fillId="0" borderId="0" xfId="0" applyFont="1" applyFill="1" applyAlignment="1">
      <alignment horizontal="left" vertical="center"/>
    </xf>
    <xf numFmtId="43" fontId="4" fillId="0" borderId="0" xfId="4" applyNumberFormat="1" applyFont="1" applyBorder="1"/>
    <xf numFmtId="41" fontId="8" fillId="0" borderId="0" xfId="0" applyNumberFormat="1" applyFont="1" applyBorder="1"/>
    <xf numFmtId="168" fontId="23" fillId="0" borderId="1" xfId="0" applyNumberFormat="1" applyFont="1" applyBorder="1" applyAlignment="1">
      <alignment horizontal="center" vertical="top" wrapText="1"/>
    </xf>
    <xf numFmtId="41" fontId="36" fillId="0" borderId="0" xfId="0" applyNumberFormat="1" applyFont="1" applyAlignment="1"/>
    <xf numFmtId="3" fontId="36" fillId="0" borderId="0" xfId="0" applyNumberFormat="1" applyFont="1"/>
    <xf numFmtId="0" fontId="36" fillId="0" borderId="0" xfId="0" applyFont="1"/>
    <xf numFmtId="0" fontId="35" fillId="0" borderId="0" xfId="0" applyFont="1" applyFill="1" applyAlignment="1">
      <alignment horizontal="left" vertical="center"/>
    </xf>
    <xf numFmtId="0" fontId="36" fillId="0" borderId="0" xfId="0" applyFont="1" applyFill="1"/>
    <xf numFmtId="0" fontId="32" fillId="0" borderId="0" xfId="0" applyFont="1" applyFill="1" applyAlignment="1">
      <alignment horizontal="left" vertical="center"/>
    </xf>
    <xf numFmtId="0" fontId="37" fillId="3" borderId="5" xfId="0" applyFont="1" applyFill="1" applyBorder="1" applyAlignment="1">
      <alignment horizontal="left"/>
    </xf>
    <xf numFmtId="41" fontId="32" fillId="0" borderId="0" xfId="0" applyNumberFormat="1" applyFont="1" applyAlignment="1"/>
    <xf numFmtId="0" fontId="23" fillId="0" borderId="24" xfId="0" applyFont="1" applyBorder="1" applyAlignment="1">
      <alignment wrapText="1"/>
    </xf>
    <xf numFmtId="0" fontId="36" fillId="0" borderId="0" xfId="0" applyFont="1" applyAlignment="1">
      <alignment vertical="center"/>
    </xf>
    <xf numFmtId="0" fontId="38" fillId="7" borderId="17" xfId="0" applyFont="1" applyFill="1" applyBorder="1" applyAlignment="1">
      <alignment wrapText="1"/>
    </xf>
    <xf numFmtId="0" fontId="38" fillId="7" borderId="22" xfId="0" applyFont="1" applyFill="1" applyBorder="1" applyAlignment="1">
      <alignment wrapText="1"/>
    </xf>
    <xf numFmtId="0" fontId="23" fillId="8" borderId="18" xfId="0" applyFont="1" applyFill="1" applyBorder="1" applyAlignment="1">
      <alignment vertical="top" wrapText="1"/>
    </xf>
    <xf numFmtId="3" fontId="36" fillId="7" borderId="1" xfId="0" applyNumberFormat="1" applyFont="1" applyFill="1" applyBorder="1"/>
    <xf numFmtId="0" fontId="36" fillId="7" borderId="0" xfId="0" applyFont="1" applyFill="1"/>
    <xf numFmtId="0" fontId="23" fillId="0" borderId="17" xfId="0" applyFont="1" applyBorder="1" applyAlignment="1">
      <alignment wrapText="1"/>
    </xf>
    <xf numFmtId="0" fontId="23" fillId="0" borderId="18" xfId="0" applyFont="1" applyBorder="1" applyAlignment="1">
      <alignment wrapText="1"/>
    </xf>
    <xf numFmtId="3" fontId="23" fillId="0" borderId="18" xfId="8" applyNumberFormat="1" applyFont="1" applyBorder="1" applyAlignment="1">
      <alignment vertical="top" wrapText="1"/>
    </xf>
    <xf numFmtId="3" fontId="36" fillId="0" borderId="6" xfId="0" applyNumberFormat="1" applyFont="1" applyBorder="1"/>
    <xf numFmtId="3" fontId="36" fillId="0" borderId="1" xfId="0" applyNumberFormat="1" applyFont="1" applyBorder="1"/>
    <xf numFmtId="0" fontId="23" fillId="0" borderId="18" xfId="0" applyFont="1" applyBorder="1" applyAlignment="1">
      <alignment horizontal="left" wrapText="1" indent="2"/>
    </xf>
    <xf numFmtId="0" fontId="38" fillId="0" borderId="17" xfId="0" applyFont="1" applyBorder="1" applyAlignment="1">
      <alignment wrapText="1"/>
    </xf>
    <xf numFmtId="0" fontId="38" fillId="0" borderId="18" xfId="0" applyFont="1" applyBorder="1" applyAlignment="1">
      <alignment wrapText="1"/>
    </xf>
    <xf numFmtId="3" fontId="23" fillId="0" borderId="19" xfId="8" applyNumberFormat="1" applyFont="1" applyBorder="1" applyAlignment="1">
      <alignment vertical="top" wrapText="1"/>
    </xf>
    <xf numFmtId="0" fontId="38" fillId="7" borderId="18" xfId="0" applyFont="1" applyFill="1" applyBorder="1" applyAlignment="1">
      <alignment wrapText="1"/>
    </xf>
    <xf numFmtId="3" fontId="23" fillId="8" borderId="18" xfId="8" applyNumberFormat="1" applyFont="1" applyFill="1" applyBorder="1" applyAlignment="1">
      <alignment vertical="top" wrapText="1"/>
    </xf>
    <xf numFmtId="0" fontId="23" fillId="0" borderId="18" xfId="0" applyFont="1" applyBorder="1" applyAlignment="1">
      <alignment horizontal="left" wrapText="1" indent="1"/>
    </xf>
    <xf numFmtId="0" fontId="23" fillId="0" borderId="18" xfId="0" applyFont="1" applyBorder="1" applyAlignment="1">
      <alignment horizontal="left" wrapText="1"/>
    </xf>
    <xf numFmtId="0" fontId="38" fillId="5" borderId="17" xfId="0" applyFont="1" applyFill="1" applyBorder="1" applyAlignment="1">
      <alignment wrapText="1"/>
    </xf>
    <xf numFmtId="0" fontId="38" fillId="5" borderId="18" xfId="0" applyFont="1" applyFill="1" applyBorder="1" applyAlignment="1">
      <alignment wrapText="1"/>
    </xf>
    <xf numFmtId="0" fontId="38" fillId="7" borderId="17" xfId="0" applyFont="1" applyFill="1" applyBorder="1" applyAlignment="1">
      <alignment horizontal="left" wrapText="1"/>
    </xf>
    <xf numFmtId="0" fontId="38" fillId="7" borderId="18" xfId="0" applyFont="1" applyFill="1" applyBorder="1" applyAlignment="1">
      <alignment horizontal="left" wrapText="1"/>
    </xf>
    <xf numFmtId="3" fontId="23" fillId="9" borderId="19" xfId="8" applyNumberFormat="1" applyFont="1" applyFill="1" applyBorder="1" applyAlignment="1">
      <alignment vertical="top" wrapText="1"/>
    </xf>
    <xf numFmtId="3" fontId="36" fillId="9" borderId="1" xfId="0" applyNumberFormat="1" applyFont="1" applyFill="1" applyBorder="1"/>
    <xf numFmtId="0" fontId="36" fillId="0" borderId="0" xfId="0" applyFont="1" applyFill="1" applyAlignment="1">
      <alignment horizontal="left" vertical="center"/>
    </xf>
    <xf numFmtId="0" fontId="32" fillId="0" borderId="0" xfId="0" applyFont="1" applyFill="1"/>
    <xf numFmtId="0" fontId="32" fillId="0" borderId="0" xfId="0" applyFont="1" applyFill="1" applyAlignment="1">
      <alignment horizontal="left"/>
    </xf>
    <xf numFmtId="3" fontId="32" fillId="0" borderId="0" xfId="8" applyNumberFormat="1" applyFont="1" applyFill="1" applyAlignment="1">
      <alignment horizontal="right"/>
    </xf>
    <xf numFmtId="3" fontId="32" fillId="0" borderId="0" xfId="0" applyNumberFormat="1" applyFont="1" applyFill="1"/>
    <xf numFmtId="0" fontId="32" fillId="0" borderId="0" xfId="0" applyFont="1"/>
    <xf numFmtId="4" fontId="33" fillId="3" borderId="1" xfId="8" applyNumberFormat="1" applyFont="1" applyFill="1" applyBorder="1" applyAlignment="1">
      <alignment horizontal="right"/>
    </xf>
    <xf numFmtId="4" fontId="33" fillId="0" borderId="1" xfId="0" applyNumberFormat="1" applyFont="1" applyBorder="1"/>
    <xf numFmtId="3" fontId="36" fillId="7" borderId="0" xfId="0" applyNumberFormat="1" applyFont="1" applyFill="1"/>
    <xf numFmtId="14" fontId="33" fillId="0" borderId="0" xfId="0" applyNumberFormat="1" applyFont="1" applyAlignment="1">
      <alignment horizontal="left" vertical="center"/>
    </xf>
    <xf numFmtId="3" fontId="33" fillId="0" borderId="0" xfId="0" applyNumberFormat="1" applyFont="1"/>
    <xf numFmtId="14" fontId="33" fillId="0" borderId="0" xfId="0" applyNumberFormat="1" applyFont="1" applyBorder="1" applyAlignment="1">
      <alignment horizontal="left" vertical="center"/>
    </xf>
    <xf numFmtId="3" fontId="33" fillId="0" borderId="0" xfId="0" applyNumberFormat="1" applyFont="1" applyBorder="1"/>
    <xf numFmtId="3" fontId="33" fillId="4" borderId="1" xfId="0" applyNumberFormat="1" applyFont="1" applyFill="1" applyBorder="1" applyAlignment="1">
      <alignment horizontal="center" vertical="center"/>
    </xf>
    <xf numFmtId="3" fontId="33" fillId="4" borderId="0" xfId="0" applyNumberFormat="1" applyFont="1" applyFill="1"/>
    <xf numFmtId="14" fontId="33" fillId="0" borderId="1" xfId="0" applyNumberFormat="1" applyFont="1" applyBorder="1" applyAlignment="1">
      <alignment horizontal="left" vertical="center"/>
    </xf>
    <xf numFmtId="3" fontId="33" fillId="0" borderId="1" xfId="0" applyNumberFormat="1" applyFont="1" applyBorder="1"/>
    <xf numFmtId="0" fontId="33" fillId="0" borderId="1" xfId="0" applyFont="1" applyBorder="1" applyAlignment="1">
      <alignment wrapText="1"/>
    </xf>
    <xf numFmtId="0" fontId="33" fillId="0" borderId="1" xfId="0" applyFont="1" applyBorder="1"/>
    <xf numFmtId="3" fontId="33" fillId="3" borderId="1" xfId="0" applyNumberFormat="1" applyFont="1" applyFill="1" applyBorder="1"/>
    <xf numFmtId="43" fontId="33" fillId="3" borderId="1" xfId="8" applyFont="1" applyFill="1" applyBorder="1" applyAlignment="1">
      <alignment horizontal="left"/>
    </xf>
    <xf numFmtId="43" fontId="33" fillId="0" borderId="1" xfId="8" applyFont="1" applyBorder="1"/>
    <xf numFmtId="43" fontId="33" fillId="0" borderId="1" xfId="8" applyFont="1" applyBorder="1" applyAlignment="1">
      <alignment wrapText="1"/>
    </xf>
    <xf numFmtId="3" fontId="33" fillId="0" borderId="0" xfId="0" applyNumberFormat="1" applyFont="1" applyBorder="1" applyAlignment="1">
      <alignment horizontal="center"/>
    </xf>
    <xf numFmtId="14" fontId="33" fillId="0" borderId="1" xfId="8" applyNumberFormat="1" applyFont="1" applyBorder="1" applyAlignment="1">
      <alignment horizontal="left"/>
    </xf>
    <xf numFmtId="43" fontId="33" fillId="0" borderId="1" xfId="8" applyFont="1" applyBorder="1" applyAlignment="1">
      <alignment horizontal="left"/>
    </xf>
    <xf numFmtId="0" fontId="33" fillId="0" borderId="1" xfId="0" applyFont="1" applyBorder="1" applyAlignment="1">
      <alignment horizontal="left"/>
    </xf>
    <xf numFmtId="43" fontId="33" fillId="0" borderId="0" xfId="8" applyFont="1" applyAlignment="1">
      <alignment horizontal="left"/>
    </xf>
    <xf numFmtId="3" fontId="33" fillId="0" borderId="0" xfId="0" applyNumberFormat="1" applyFont="1" applyAlignment="1">
      <alignment wrapText="1"/>
    </xf>
    <xf numFmtId="3" fontId="33" fillId="0" borderId="0" xfId="0" applyNumberFormat="1" applyFont="1" applyBorder="1" applyAlignment="1">
      <alignment wrapText="1"/>
    </xf>
    <xf numFmtId="3" fontId="33" fillId="0" borderId="0" xfId="0" applyNumberFormat="1" applyFont="1" applyBorder="1" applyAlignment="1">
      <alignment horizontal="center" wrapText="1"/>
    </xf>
    <xf numFmtId="3" fontId="33" fillId="0" borderId="1" xfId="0" applyNumberFormat="1" applyFont="1" applyBorder="1" applyAlignment="1">
      <alignment wrapText="1"/>
    </xf>
    <xf numFmtId="4" fontId="33" fillId="3" borderId="1" xfId="8" applyNumberFormat="1" applyFont="1" applyFill="1" applyBorder="1" applyAlignment="1">
      <alignment wrapText="1"/>
    </xf>
    <xf numFmtId="43" fontId="33" fillId="3" borderId="1" xfId="8" applyFont="1" applyFill="1" applyBorder="1" applyAlignment="1">
      <alignment wrapText="1"/>
    </xf>
    <xf numFmtId="3" fontId="33" fillId="0" borderId="0" xfId="0" applyNumberFormat="1" applyFont="1" applyBorder="1" applyAlignment="1">
      <alignment horizontal="center"/>
    </xf>
    <xf numFmtId="14" fontId="33" fillId="4" borderId="1" xfId="0" applyNumberFormat="1" applyFont="1" applyFill="1" applyBorder="1" applyAlignment="1">
      <alignment horizontal="center"/>
    </xf>
    <xf numFmtId="14" fontId="33" fillId="0" borderId="0" xfId="0" applyNumberFormat="1" applyFont="1" applyAlignment="1">
      <alignment horizontal="center"/>
    </xf>
    <xf numFmtId="0" fontId="7" fillId="0" borderId="0" xfId="0" applyFont="1" applyFill="1" applyAlignment="1">
      <alignment horizontal="center"/>
    </xf>
    <xf numFmtId="0" fontId="11" fillId="3" borderId="5" xfId="0" applyFont="1" applyFill="1" applyBorder="1" applyAlignment="1">
      <alignment horizontal="left"/>
    </xf>
    <xf numFmtId="14" fontId="5" fillId="3" borderId="0" xfId="0" applyNumberFormat="1" applyFont="1" applyFill="1" applyAlignment="1">
      <alignment horizontal="center"/>
    </xf>
    <xf numFmtId="0" fontId="5" fillId="3" borderId="0" xfId="0" applyFont="1" applyFill="1" applyAlignment="1">
      <alignment horizontal="center"/>
    </xf>
    <xf numFmtId="0" fontId="5" fillId="3" borderId="0" xfId="0" applyFont="1" applyFill="1" applyAlignment="1">
      <alignment horizontal="left"/>
    </xf>
    <xf numFmtId="0" fontId="5" fillId="3" borderId="1" xfId="0" applyFont="1" applyFill="1" applyBorder="1" applyAlignment="1">
      <alignment horizontal="right"/>
    </xf>
    <xf numFmtId="0" fontId="5" fillId="0" borderId="0" xfId="0" applyFont="1" applyFill="1" applyAlignment="1">
      <alignment horizontal="left"/>
    </xf>
    <xf numFmtId="0" fontId="5" fillId="0" borderId="5" xfId="0" applyFont="1" applyFill="1" applyBorder="1" applyAlignment="1">
      <alignment horizontal="right"/>
    </xf>
    <xf numFmtId="0" fontId="19" fillId="0" borderId="14" xfId="0" applyFont="1" applyBorder="1" applyAlignment="1">
      <alignment wrapText="1"/>
    </xf>
    <xf numFmtId="0" fontId="19" fillId="0" borderId="13" xfId="0" applyFont="1" applyBorder="1" applyAlignment="1">
      <alignment wrapText="1"/>
    </xf>
    <xf numFmtId="0" fontId="19" fillId="0" borderId="17" xfId="0" applyFont="1" applyBorder="1" applyAlignment="1">
      <alignment wrapText="1"/>
    </xf>
    <xf numFmtId="14" fontId="8" fillId="0" borderId="0" xfId="0" applyNumberFormat="1" applyFont="1" applyAlignment="1">
      <alignment horizontal="center"/>
    </xf>
    <xf numFmtId="0" fontId="6" fillId="0" borderId="0" xfId="0" applyFont="1" applyFill="1" applyAlignment="1">
      <alignment horizontal="center" vertical="center"/>
    </xf>
    <xf numFmtId="14" fontId="5" fillId="0" borderId="0" xfId="0" applyNumberFormat="1" applyFont="1" applyFill="1" applyAlignment="1">
      <alignment horizontal="right" vertical="center"/>
    </xf>
    <xf numFmtId="0" fontId="5" fillId="0" borderId="0" xfId="0" applyFont="1" applyFill="1" applyAlignment="1">
      <alignment horizontal="left" vertical="center"/>
    </xf>
    <xf numFmtId="0" fontId="5" fillId="0" borderId="5" xfId="0" applyFont="1" applyFill="1" applyBorder="1" applyAlignment="1">
      <alignment horizontal="right" vertical="center"/>
    </xf>
    <xf numFmtId="0" fontId="35" fillId="0" borderId="0" xfId="0" applyFont="1" applyFill="1" applyAlignment="1">
      <alignment horizontal="center"/>
    </xf>
    <xf numFmtId="0" fontId="32" fillId="0" borderId="0" xfId="0" applyFont="1" applyFill="1" applyAlignment="1">
      <alignment horizontal="left"/>
    </xf>
    <xf numFmtId="0" fontId="32" fillId="0" borderId="5" xfId="0" applyFont="1" applyFill="1" applyBorder="1" applyAlignment="1">
      <alignment horizontal="right"/>
    </xf>
    <xf numFmtId="0" fontId="23" fillId="0" borderId="14" xfId="0" applyFont="1" applyBorder="1" applyAlignment="1">
      <alignment horizontal="center" textRotation="90" wrapText="1"/>
    </xf>
    <xf numFmtId="0" fontId="23" fillId="0" borderId="13" xfId="0" applyFont="1" applyBorder="1" applyAlignment="1">
      <alignment horizontal="center" textRotation="90" wrapText="1"/>
    </xf>
    <xf numFmtId="0" fontId="23" fillId="0" borderId="17" xfId="0" applyFont="1" applyBorder="1" applyAlignment="1">
      <alignment horizontal="center" textRotation="90" wrapText="1"/>
    </xf>
    <xf numFmtId="168" fontId="32" fillId="0" borderId="0" xfId="0" applyNumberFormat="1" applyFont="1" applyAlignment="1">
      <alignment horizontal="center" wrapText="1"/>
    </xf>
    <xf numFmtId="0" fontId="27" fillId="0" borderId="0" xfId="0" applyFont="1" applyAlignment="1">
      <alignment horizontal="center"/>
    </xf>
    <xf numFmtId="0" fontId="27" fillId="0" borderId="0" xfId="0" applyFont="1" applyAlignment="1">
      <alignment horizontal="left" wrapText="1"/>
    </xf>
    <xf numFmtId="0" fontId="29" fillId="0" borderId="2" xfId="0" applyFont="1" applyBorder="1" applyAlignment="1">
      <alignment horizontal="center" vertical="top" wrapText="1"/>
    </xf>
    <xf numFmtId="0" fontId="29" fillId="0" borderId="11" xfId="0" applyFont="1" applyBorder="1" applyAlignment="1">
      <alignment horizontal="center" vertical="top" wrapText="1"/>
    </xf>
    <xf numFmtId="0" fontId="29" fillId="0" borderId="3" xfId="0" applyFont="1" applyBorder="1" applyAlignment="1">
      <alignment horizontal="center" vertical="top" wrapText="1"/>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29" fillId="0" borderId="2" xfId="0" applyFont="1" applyBorder="1" applyAlignment="1">
      <alignment horizontal="center"/>
    </xf>
    <xf numFmtId="0" fontId="29" fillId="0" borderId="11" xfId="0" applyFont="1" applyBorder="1" applyAlignment="1">
      <alignment horizontal="center"/>
    </xf>
    <xf numFmtId="0" fontId="29" fillId="0" borderId="3" xfId="0" applyFont="1" applyBorder="1" applyAlignment="1">
      <alignment horizontal="center"/>
    </xf>
    <xf numFmtId="0" fontId="29" fillId="0" borderId="0" xfId="0" applyFont="1" applyAlignment="1">
      <alignment horizontal="center"/>
    </xf>
    <xf numFmtId="0" fontId="29" fillId="0" borderId="1" xfId="0" applyFont="1" applyBorder="1" applyAlignment="1">
      <alignment horizontal="center" wrapText="1"/>
    </xf>
    <xf numFmtId="0" fontId="26" fillId="0" borderId="0" xfId="0" applyFont="1" applyAlignment="1">
      <alignment horizontal="right"/>
    </xf>
    <xf numFmtId="0" fontId="28" fillId="0" borderId="0" xfId="0" applyFont="1" applyAlignment="1">
      <alignment horizontal="center"/>
    </xf>
  </cellXfs>
  <cellStyles count="22">
    <cellStyle name="Comma" xfId="8" builtinId="3"/>
    <cellStyle name="Comma 2" xfId="11" xr:uid="{00000000-0005-0000-0000-000001000000}"/>
    <cellStyle name="Comma 3" xfId="2" xr:uid="{00000000-0005-0000-0000-000002000000}"/>
    <cellStyle name="Comma 4" xfId="10" xr:uid="{00000000-0005-0000-0000-000003000000}"/>
    <cellStyle name="header" xfId="12" xr:uid="{00000000-0005-0000-0000-000004000000}"/>
    <cellStyle name="Header3" xfId="13" xr:uid="{00000000-0005-0000-0000-000005000000}"/>
    <cellStyle name="Normal" xfId="0" builtinId="0"/>
    <cellStyle name="Normal 10" xfId="19" xr:uid="{00000000-0005-0000-0000-000008000000}"/>
    <cellStyle name="Normal 11" xfId="20" xr:uid="{00000000-0005-0000-0000-000009000000}"/>
    <cellStyle name="Normal 12" xfId="21" xr:uid="{00000000-0005-0000-0000-00000A000000}"/>
    <cellStyle name="Normal 2" xfId="1" xr:uid="{00000000-0005-0000-0000-00000B000000}"/>
    <cellStyle name="Normal 2 2" xfId="14" xr:uid="{00000000-0005-0000-0000-00000C000000}"/>
    <cellStyle name="Normal 2 3" xfId="6" xr:uid="{00000000-0005-0000-0000-00000D000000}"/>
    <cellStyle name="Normal 3" xfId="7" xr:uid="{00000000-0005-0000-0000-00000E000000}"/>
    <cellStyle name="Normal 4" xfId="5" xr:uid="{00000000-0005-0000-0000-00000F000000}"/>
    <cellStyle name="Normal 5" xfId="3" xr:uid="{00000000-0005-0000-0000-000010000000}"/>
    <cellStyle name="Normal 6" xfId="4" xr:uid="{00000000-0005-0000-0000-000011000000}"/>
    <cellStyle name="Normal 7" xfId="9" xr:uid="{00000000-0005-0000-0000-000012000000}"/>
    <cellStyle name="Normal 7 2" xfId="15" xr:uid="{00000000-0005-0000-0000-000013000000}"/>
    <cellStyle name="Normal 7_касс" xfId="16" xr:uid="{00000000-0005-0000-0000-000014000000}"/>
    <cellStyle name="Normal 8" xfId="17" xr:uid="{00000000-0005-0000-0000-000015000000}"/>
    <cellStyle name="Normal 9" xfId="18"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19050</xdr:rowOff>
    </xdr:from>
    <xdr:to>
      <xdr:col>1</xdr:col>
      <xdr:colOff>76200</xdr:colOff>
      <xdr:row>23</xdr:row>
      <xdr:rowOff>104775</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0" y="3971925"/>
          <a:ext cx="1285875" cy="685800"/>
        </a:xfrm>
        <a:prstGeom prst="rect">
          <a:avLst/>
        </a:prstGeom>
        <a:solidFill>
          <a:srgbClr val="333333"/>
        </a:solidFill>
        <a:ln w="9525">
          <a:noFill/>
          <a:miter lim="800000"/>
          <a:headEnd/>
          <a:tailEnd/>
        </a:ln>
      </xdr:spPr>
      <xdr:txBody>
        <a:bodyPr vertOverflow="clip" wrap="square" lIns="91440" tIns="45720" rIns="91440" bIns="45720" anchor="t" upright="1"/>
        <a:lstStyle/>
        <a:p>
          <a:pPr algn="l" rtl="0">
            <a:defRPr sz="1000"/>
          </a:pPr>
          <a:r>
            <a:rPr lang="mn-MN" sz="1150" b="0" i="0" u="none" strike="noStrike" baseline="0">
              <a:solidFill>
                <a:srgbClr val="FFFFFF"/>
              </a:solidFill>
            </a:rPr>
            <a:t> </a:t>
          </a:r>
          <a:r>
            <a:rPr lang="mn-MN" sz="4200" b="1" i="0" u="none" strike="noStrike" baseline="0">
              <a:solidFill>
                <a:srgbClr val="FFFFFF"/>
              </a:solidFill>
              <a:latin typeface="Times New Roman"/>
              <a:cs typeface="Times New Roman"/>
            </a:rPr>
            <a:t>А</a:t>
          </a:r>
        </a:p>
      </xdr:txBody>
    </xdr:sp>
    <xdr:clientData/>
  </xdr:twoCellAnchor>
  <xdr:twoCellAnchor>
    <xdr:from>
      <xdr:col>0</xdr:col>
      <xdr:colOff>0</xdr:colOff>
      <xdr:row>20</xdr:row>
      <xdr:rowOff>19050</xdr:rowOff>
    </xdr:from>
    <xdr:to>
      <xdr:col>1</xdr:col>
      <xdr:colOff>76200</xdr:colOff>
      <xdr:row>23</xdr:row>
      <xdr:rowOff>104775</xdr:rowOff>
    </xdr:to>
    <xdr:sp macro="" textlink="">
      <xdr:nvSpPr>
        <xdr:cNvPr id="3" name="Text Box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10025"/>
          <a:ext cx="1285875" cy="685800"/>
        </a:xfrm>
        <a:prstGeom prst="rect">
          <a:avLst/>
        </a:prstGeom>
        <a:solidFill>
          <a:srgbClr val="333333"/>
        </a:solidFill>
        <a:ln w="9525">
          <a:noFill/>
          <a:miter lim="800000"/>
          <a:headEnd/>
          <a:tailEnd/>
        </a:ln>
      </xdr:spPr>
      <xdr:txBody>
        <a:bodyPr vertOverflow="clip" wrap="square" lIns="91440" tIns="45720" rIns="91440" bIns="45720" anchor="t" upright="1"/>
        <a:lstStyle/>
        <a:p>
          <a:pPr algn="l" rtl="0">
            <a:defRPr sz="1000"/>
          </a:pPr>
          <a:r>
            <a:rPr lang="mn-MN" sz="1150" b="0" i="0" u="none" strike="noStrike" baseline="0">
              <a:solidFill>
                <a:srgbClr val="FFFFFF"/>
              </a:solidFill>
            </a:rPr>
            <a:t> </a:t>
          </a:r>
          <a:r>
            <a:rPr lang="en-US" sz="4200" b="1" i="0" u="none" strike="noStrike" baseline="0">
              <a:solidFill>
                <a:srgbClr val="FFFFFF"/>
              </a:solidFill>
            </a:rPr>
            <a:t>A</a:t>
          </a:r>
          <a:endParaRPr lang="mn-MN" sz="4200" b="1" i="0" u="none" strike="noStrike" baseline="0">
            <a:solidFill>
              <a:srgbClr val="FFFFFF"/>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Gegee%20-%20Jijig%20huvilb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T"/>
      <sheetName val="CT1"/>
      <sheetName val="CT2"/>
      <sheetName val="CT3"/>
      <sheetName val="CT4"/>
      <sheetName val="ED"/>
      <sheetName val="JOURNAL"/>
      <sheetName val="Contact"/>
      <sheetName val="Sheet1"/>
      <sheetName val="Gegee - Jijig huvilbar"/>
    </sheetNames>
    <sheetDataSet>
      <sheetData sheetId="0"/>
      <sheetData sheetId="1"/>
      <sheetData sheetId="2"/>
      <sheetData sheetId="3"/>
      <sheetData sheetId="4"/>
      <sheetData sheetId="5"/>
      <sheetData sheetId="6">
        <row r="1">
          <cell r="A1">
            <v>4</v>
          </cell>
        </row>
      </sheetData>
      <sheetData sheetId="7">
        <row r="1">
          <cell r="B1">
            <v>0</v>
          </cell>
        </row>
      </sheetData>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364"/>
  <sheetViews>
    <sheetView showWhiteSpace="0" view="pageLayout" topLeftCell="A322" zoomScaleNormal="70" workbookViewId="0">
      <selection activeCell="F171" sqref="F171"/>
    </sheetView>
  </sheetViews>
  <sheetFormatPr defaultColWidth="9.140625" defaultRowHeight="15"/>
  <cols>
    <col min="1" max="1" width="11.28515625" style="174" customWidth="1"/>
    <col min="2" max="2" width="39.7109375" style="193" customWidth="1"/>
    <col min="3" max="3" width="16.42578125" style="175" customWidth="1"/>
    <col min="4" max="4" width="16.7109375" style="175" customWidth="1"/>
    <col min="5" max="16384" width="9.140625" style="175"/>
  </cols>
  <sheetData>
    <row r="1" spans="1:4">
      <c r="B1" s="193" t="s">
        <v>238</v>
      </c>
    </row>
    <row r="2" spans="1:4" ht="30">
      <c r="A2" s="176"/>
      <c r="B2" s="194" t="s">
        <v>234</v>
      </c>
      <c r="C2" s="177"/>
    </row>
    <row r="3" spans="1:4">
      <c r="A3" s="176"/>
      <c r="B3" s="194"/>
      <c r="C3" s="177"/>
    </row>
    <row r="4" spans="1:4">
      <c r="A4" s="199" t="s">
        <v>338</v>
      </c>
      <c r="B4" s="199"/>
      <c r="C4" s="199"/>
    </row>
    <row r="5" spans="1:4">
      <c r="A5" s="176"/>
      <c r="B5" s="195"/>
      <c r="C5" s="188" t="s">
        <v>88</v>
      </c>
    </row>
    <row r="6" spans="1:4" s="179" customFormat="1">
      <c r="A6" s="200" t="s">
        <v>99</v>
      </c>
      <c r="B6" s="200"/>
      <c r="C6" s="178" t="s">
        <v>233</v>
      </c>
      <c r="D6" s="178" t="s">
        <v>236</v>
      </c>
    </row>
    <row r="7" spans="1:4">
      <c r="A7" s="180"/>
      <c r="B7" s="196" t="s">
        <v>249</v>
      </c>
      <c r="C7" s="181" t="e">
        <f>+#REF!</f>
        <v>#REF!</v>
      </c>
      <c r="D7" s="181"/>
    </row>
    <row r="8" spans="1:4">
      <c r="A8" s="189">
        <v>44216</v>
      </c>
      <c r="B8" s="187" t="s">
        <v>211</v>
      </c>
      <c r="C8" s="181"/>
      <c r="D8" s="181">
        <v>1980980</v>
      </c>
    </row>
    <row r="9" spans="1:4">
      <c r="A9" s="189">
        <v>44216</v>
      </c>
      <c r="B9" s="187" t="s">
        <v>211</v>
      </c>
      <c r="C9" s="181"/>
      <c r="D9" s="181">
        <v>2971468</v>
      </c>
    </row>
    <row r="10" spans="1:4">
      <c r="A10" s="190" t="s">
        <v>269</v>
      </c>
      <c r="B10" s="187" t="s">
        <v>262</v>
      </c>
      <c r="C10" s="181"/>
      <c r="D10" s="181">
        <v>62830</v>
      </c>
    </row>
    <row r="11" spans="1:4">
      <c r="A11" s="190" t="s">
        <v>270</v>
      </c>
      <c r="B11" s="187" t="s">
        <v>265</v>
      </c>
      <c r="C11" s="181"/>
      <c r="D11" s="181">
        <v>155499.97999999998</v>
      </c>
    </row>
    <row r="12" spans="1:4">
      <c r="A12" s="190" t="s">
        <v>270</v>
      </c>
      <c r="B12" s="187" t="s">
        <v>231</v>
      </c>
      <c r="C12" s="181"/>
      <c r="D12" s="181">
        <v>3491100</v>
      </c>
    </row>
    <row r="13" spans="1:4">
      <c r="A13" s="190" t="s">
        <v>270</v>
      </c>
      <c r="B13" s="187" t="s">
        <v>241</v>
      </c>
      <c r="C13" s="181">
        <v>8000000</v>
      </c>
      <c r="D13" s="181"/>
    </row>
    <row r="14" spans="1:4">
      <c r="A14" s="190" t="s">
        <v>268</v>
      </c>
      <c r="B14" s="187" t="s">
        <v>257</v>
      </c>
      <c r="C14" s="181">
        <v>932250</v>
      </c>
      <c r="D14" s="181"/>
    </row>
    <row r="15" spans="1:4">
      <c r="A15" s="190" t="s">
        <v>268</v>
      </c>
      <c r="B15" s="187" t="s">
        <v>251</v>
      </c>
      <c r="C15" s="181">
        <v>660000</v>
      </c>
      <c r="D15" s="181"/>
    </row>
    <row r="16" spans="1:4">
      <c r="A16" s="190" t="s">
        <v>268</v>
      </c>
      <c r="B16" s="187" t="s">
        <v>248</v>
      </c>
      <c r="C16" s="181">
        <v>600600</v>
      </c>
      <c r="D16" s="181"/>
    </row>
    <row r="17" spans="1:4">
      <c r="A17" s="190" t="s">
        <v>268</v>
      </c>
      <c r="B17" s="187" t="s">
        <v>258</v>
      </c>
      <c r="C17" s="181">
        <v>1235000</v>
      </c>
      <c r="D17" s="181"/>
    </row>
    <row r="18" spans="1:4">
      <c r="A18" s="190" t="s">
        <v>268</v>
      </c>
      <c r="B18" s="187" t="s">
        <v>286</v>
      </c>
      <c r="C18" s="181">
        <v>1050000</v>
      </c>
      <c r="D18" s="181"/>
    </row>
    <row r="19" spans="1:4">
      <c r="A19" s="190" t="s">
        <v>268</v>
      </c>
      <c r="B19" s="187" t="s">
        <v>287</v>
      </c>
      <c r="C19" s="181">
        <v>250000</v>
      </c>
      <c r="D19" s="181"/>
    </row>
    <row r="20" spans="1:4">
      <c r="A20" s="190" t="s">
        <v>268</v>
      </c>
      <c r="B20" s="187" t="s">
        <v>288</v>
      </c>
      <c r="C20" s="181">
        <v>350000</v>
      </c>
      <c r="D20" s="181"/>
    </row>
    <row r="21" spans="1:4">
      <c r="A21" s="190" t="s">
        <v>268</v>
      </c>
      <c r="B21" s="187" t="s">
        <v>260</v>
      </c>
      <c r="C21" s="181">
        <v>240000</v>
      </c>
      <c r="D21" s="181">
        <v>0</v>
      </c>
    </row>
    <row r="22" spans="1:4">
      <c r="A22" s="180"/>
      <c r="B22" s="196"/>
      <c r="C22" s="181">
        <f>SUM(C8:C21)</f>
        <v>13317850</v>
      </c>
      <c r="D22" s="181">
        <f>SUM(D8:D21)</f>
        <v>8661877.9800000004</v>
      </c>
    </row>
    <row r="23" spans="1:4">
      <c r="A23" s="180"/>
      <c r="B23" s="196" t="s">
        <v>242</v>
      </c>
      <c r="C23" s="181" t="e">
        <f>+C22+C7-D22</f>
        <v>#REF!</v>
      </c>
      <c r="D23" s="181"/>
    </row>
    <row r="25" spans="1:4">
      <c r="A25" s="201" t="s">
        <v>237</v>
      </c>
      <c r="B25" s="201"/>
      <c r="C25" s="201"/>
      <c r="D25" s="201"/>
    </row>
    <row r="28" spans="1:4">
      <c r="B28" s="193" t="s">
        <v>238</v>
      </c>
    </row>
    <row r="29" spans="1:4" ht="30">
      <c r="A29" s="176"/>
      <c r="B29" s="194" t="s">
        <v>234</v>
      </c>
      <c r="C29" s="177"/>
    </row>
    <row r="30" spans="1:4">
      <c r="A30" s="176"/>
      <c r="B30" s="194"/>
      <c r="C30" s="177"/>
    </row>
    <row r="31" spans="1:4">
      <c r="A31" s="199" t="s">
        <v>339</v>
      </c>
      <c r="B31" s="199"/>
      <c r="C31" s="199"/>
    </row>
    <row r="32" spans="1:4">
      <c r="A32" s="176"/>
      <c r="B32" s="195"/>
      <c r="C32" s="188" t="s">
        <v>88</v>
      </c>
    </row>
    <row r="33" spans="1:4">
      <c r="A33" s="200" t="s">
        <v>99</v>
      </c>
      <c r="B33" s="200"/>
      <c r="C33" s="178" t="s">
        <v>233</v>
      </c>
      <c r="D33" s="178" t="s">
        <v>236</v>
      </c>
    </row>
    <row r="34" spans="1:4">
      <c r="A34" s="180"/>
      <c r="B34" s="196" t="s">
        <v>253</v>
      </c>
      <c r="C34" s="181" t="e">
        <f>+C23</f>
        <v>#REF!</v>
      </c>
      <c r="D34" s="181"/>
    </row>
    <row r="35" spans="1:4">
      <c r="A35" s="190" t="s">
        <v>271</v>
      </c>
      <c r="B35" s="187" t="s">
        <v>257</v>
      </c>
      <c r="C35" s="181">
        <v>1039500</v>
      </c>
      <c r="D35" s="181"/>
    </row>
    <row r="36" spans="1:4">
      <c r="A36" s="190" t="s">
        <v>271</v>
      </c>
      <c r="B36" s="187" t="s">
        <v>258</v>
      </c>
      <c r="C36" s="181">
        <v>1034000</v>
      </c>
      <c r="D36" s="181"/>
    </row>
    <row r="37" spans="1:4">
      <c r="A37" s="190" t="s">
        <v>271</v>
      </c>
      <c r="B37" s="187" t="s">
        <v>248</v>
      </c>
      <c r="C37" s="181">
        <v>627000</v>
      </c>
      <c r="D37" s="181"/>
    </row>
    <row r="38" spans="1:4">
      <c r="A38" s="190" t="s">
        <v>271</v>
      </c>
      <c r="B38" s="187" t="s">
        <v>251</v>
      </c>
      <c r="C38" s="181">
        <v>904000</v>
      </c>
      <c r="D38" s="181"/>
    </row>
    <row r="39" spans="1:4">
      <c r="A39" s="190" t="s">
        <v>271</v>
      </c>
      <c r="B39" s="187" t="s">
        <v>286</v>
      </c>
      <c r="C39" s="181">
        <v>1050000</v>
      </c>
      <c r="D39" s="181"/>
    </row>
    <row r="40" spans="1:4">
      <c r="A40" s="190" t="s">
        <v>271</v>
      </c>
      <c r="B40" s="187" t="s">
        <v>287</v>
      </c>
      <c r="C40" s="181">
        <v>247500</v>
      </c>
      <c r="D40" s="181"/>
    </row>
    <row r="41" spans="1:4">
      <c r="A41" s="190" t="s">
        <v>271</v>
      </c>
      <c r="B41" s="187" t="s">
        <v>260</v>
      </c>
      <c r="C41" s="181">
        <v>240000</v>
      </c>
      <c r="D41" s="181"/>
    </row>
    <row r="42" spans="1:4">
      <c r="A42" s="190" t="s">
        <v>272</v>
      </c>
      <c r="B42" s="187" t="s">
        <v>262</v>
      </c>
      <c r="C42" s="181"/>
      <c r="D42" s="181">
        <v>52240</v>
      </c>
    </row>
    <row r="43" spans="1:4">
      <c r="A43" s="190" t="s">
        <v>272</v>
      </c>
      <c r="B43" s="187" t="s">
        <v>262</v>
      </c>
      <c r="C43" s="181"/>
      <c r="D43" s="181">
        <v>58560</v>
      </c>
    </row>
    <row r="44" spans="1:4">
      <c r="A44" s="190" t="s">
        <v>273</v>
      </c>
      <c r="B44" s="187" t="s">
        <v>276</v>
      </c>
      <c r="C44" s="181"/>
      <c r="D44" s="181">
        <v>400000</v>
      </c>
    </row>
    <row r="45" spans="1:4">
      <c r="A45" s="190" t="s">
        <v>274</v>
      </c>
      <c r="B45" s="187" t="s">
        <v>265</v>
      </c>
      <c r="C45" s="181"/>
      <c r="D45" s="181">
        <v>177771.33</v>
      </c>
    </row>
    <row r="46" spans="1:4">
      <c r="A46" s="190" t="s">
        <v>274</v>
      </c>
      <c r="B46" s="187" t="s">
        <v>244</v>
      </c>
      <c r="C46" s="181"/>
      <c r="D46" s="181">
        <v>12300</v>
      </c>
    </row>
    <row r="47" spans="1:4">
      <c r="A47" s="190" t="s">
        <v>274</v>
      </c>
      <c r="B47" s="187" t="s">
        <v>244</v>
      </c>
      <c r="C47" s="181"/>
      <c r="D47" s="181">
        <v>27500</v>
      </c>
    </row>
    <row r="48" spans="1:4">
      <c r="A48" s="190" t="s">
        <v>275</v>
      </c>
      <c r="B48" s="187" t="s">
        <v>250</v>
      </c>
      <c r="C48" s="181"/>
      <c r="D48" s="181">
        <v>1032000</v>
      </c>
    </row>
    <row r="49" spans="1:4">
      <c r="A49" s="185"/>
      <c r="B49" s="187" t="s">
        <v>231</v>
      </c>
      <c r="C49" s="181"/>
      <c r="D49" s="181">
        <v>3491100</v>
      </c>
    </row>
    <row r="50" spans="1:4">
      <c r="A50" s="180"/>
      <c r="B50" s="196"/>
      <c r="C50" s="181">
        <f>SUM(C35:C49)</f>
        <v>5142000</v>
      </c>
      <c r="D50" s="181">
        <f>SUM(D35:D49)</f>
        <v>5251471.33</v>
      </c>
    </row>
    <row r="51" spans="1:4">
      <c r="A51" s="180"/>
      <c r="B51" s="196" t="s">
        <v>242</v>
      </c>
      <c r="C51" s="181" t="e">
        <f>+C50+C34-D50</f>
        <v>#REF!</v>
      </c>
      <c r="D51" s="181"/>
    </row>
    <row r="53" spans="1:4">
      <c r="A53" s="201" t="s">
        <v>237</v>
      </c>
      <c r="B53" s="201"/>
      <c r="C53" s="201"/>
      <c r="D53" s="201"/>
    </row>
    <row r="56" spans="1:4">
      <c r="B56" s="193" t="s">
        <v>238</v>
      </c>
    </row>
    <row r="57" spans="1:4" ht="30">
      <c r="A57" s="176"/>
      <c r="B57" s="194" t="s">
        <v>234</v>
      </c>
      <c r="C57" s="177"/>
    </row>
    <row r="58" spans="1:4">
      <c r="A58" s="176"/>
      <c r="B58" s="194"/>
      <c r="C58" s="177"/>
    </row>
    <row r="59" spans="1:4">
      <c r="A59" s="199" t="s">
        <v>340</v>
      </c>
      <c r="B59" s="199"/>
      <c r="C59" s="199"/>
    </row>
    <row r="60" spans="1:4">
      <c r="A60" s="176"/>
      <c r="B60" s="195"/>
      <c r="C60" s="188" t="s">
        <v>88</v>
      </c>
    </row>
    <row r="61" spans="1:4">
      <c r="A61" s="200" t="s">
        <v>99</v>
      </c>
      <c r="B61" s="200"/>
      <c r="C61" s="178" t="s">
        <v>233</v>
      </c>
      <c r="D61" s="178" t="s">
        <v>236</v>
      </c>
    </row>
    <row r="62" spans="1:4">
      <c r="A62" s="180"/>
      <c r="B62" s="196" t="s">
        <v>254</v>
      </c>
      <c r="C62" s="181" t="e">
        <f>+C51</f>
        <v>#REF!</v>
      </c>
      <c r="D62" s="181"/>
    </row>
    <row r="63" spans="1:4">
      <c r="A63" s="180" t="s">
        <v>277</v>
      </c>
      <c r="B63" s="196" t="s">
        <v>257</v>
      </c>
      <c r="C63" s="181">
        <v>1015000</v>
      </c>
      <c r="D63" s="181"/>
    </row>
    <row r="64" spans="1:4">
      <c r="A64" s="180" t="s">
        <v>277</v>
      </c>
      <c r="B64" s="196" t="s">
        <v>258</v>
      </c>
      <c r="C64" s="181">
        <v>1139600</v>
      </c>
      <c r="D64" s="181"/>
    </row>
    <row r="65" spans="1:4">
      <c r="A65" s="180" t="s">
        <v>277</v>
      </c>
      <c r="B65" s="182" t="s">
        <v>248</v>
      </c>
      <c r="C65" s="181">
        <v>613580</v>
      </c>
      <c r="D65" s="181"/>
    </row>
    <row r="66" spans="1:4">
      <c r="A66" s="180" t="s">
        <v>277</v>
      </c>
      <c r="B66" s="182" t="s">
        <v>251</v>
      </c>
      <c r="C66" s="181">
        <v>745140</v>
      </c>
      <c r="D66" s="181"/>
    </row>
    <row r="67" spans="1:4">
      <c r="A67" s="180" t="s">
        <v>277</v>
      </c>
      <c r="B67" s="182" t="s">
        <v>287</v>
      </c>
      <c r="C67" s="181">
        <v>270000</v>
      </c>
      <c r="D67" s="181"/>
    </row>
    <row r="68" spans="1:4">
      <c r="A68" s="180" t="s">
        <v>277</v>
      </c>
      <c r="B68" s="182" t="s">
        <v>260</v>
      </c>
      <c r="C68" s="181">
        <v>240000</v>
      </c>
      <c r="D68" s="181"/>
    </row>
    <row r="69" spans="1:4">
      <c r="A69" s="180" t="s">
        <v>278</v>
      </c>
      <c r="B69" s="182" t="s">
        <v>262</v>
      </c>
      <c r="C69" s="181"/>
      <c r="D69" s="181">
        <v>58100</v>
      </c>
    </row>
    <row r="70" spans="1:4">
      <c r="A70" s="180" t="s">
        <v>279</v>
      </c>
      <c r="B70" s="182" t="s">
        <v>250</v>
      </c>
      <c r="C70" s="181"/>
      <c r="D70" s="181">
        <v>500000</v>
      </c>
    </row>
    <row r="71" spans="1:4">
      <c r="A71" s="180" t="s">
        <v>280</v>
      </c>
      <c r="B71" s="182" t="s">
        <v>281</v>
      </c>
      <c r="C71" s="181"/>
      <c r="D71" s="181">
        <v>150000</v>
      </c>
    </row>
    <row r="72" spans="1:4">
      <c r="A72" s="180" t="s">
        <v>280</v>
      </c>
      <c r="B72" s="182" t="s">
        <v>265</v>
      </c>
      <c r="C72" s="181"/>
      <c r="D72" s="181">
        <v>1600000.01</v>
      </c>
    </row>
    <row r="73" spans="1:4">
      <c r="A73" s="180" t="s">
        <v>277</v>
      </c>
      <c r="B73" s="182" t="s">
        <v>250</v>
      </c>
      <c r="C73" s="181"/>
      <c r="D73" s="181">
        <v>1200000</v>
      </c>
    </row>
    <row r="74" spans="1:4">
      <c r="A74" s="180" t="s">
        <v>277</v>
      </c>
      <c r="B74" s="182" t="s">
        <v>231</v>
      </c>
      <c r="C74" s="181"/>
      <c r="D74" s="181">
        <v>3491100</v>
      </c>
    </row>
    <row r="75" spans="1:4">
      <c r="A75" s="180">
        <v>44264</v>
      </c>
      <c r="B75" s="182" t="s">
        <v>247</v>
      </c>
      <c r="C75" s="181"/>
      <c r="D75" s="181">
        <v>800000</v>
      </c>
    </row>
    <row r="76" spans="1:4">
      <c r="A76" s="180">
        <v>44269</v>
      </c>
      <c r="B76" s="196" t="s">
        <v>247</v>
      </c>
      <c r="C76" s="181"/>
      <c r="D76" s="181">
        <v>1400000</v>
      </c>
    </row>
    <row r="77" spans="1:4">
      <c r="A77" s="180"/>
      <c r="B77" s="196"/>
      <c r="C77" s="181">
        <f>SUM(C63:C76)</f>
        <v>4023320</v>
      </c>
      <c r="D77" s="181">
        <f>SUM(D63:D76)</f>
        <v>9199200.0099999998</v>
      </c>
    </row>
    <row r="78" spans="1:4">
      <c r="A78" s="180"/>
      <c r="B78" s="196" t="s">
        <v>242</v>
      </c>
      <c r="C78" s="181" t="e">
        <f>+C77+C62-D77</f>
        <v>#REF!</v>
      </c>
      <c r="D78" s="181"/>
    </row>
    <row r="80" spans="1:4">
      <c r="A80" s="201" t="s">
        <v>237</v>
      </c>
      <c r="B80" s="201"/>
      <c r="C80" s="201"/>
      <c r="D80" s="201"/>
    </row>
    <row r="93" spans="1:3">
      <c r="B93" s="193" t="s">
        <v>238</v>
      </c>
    </row>
    <row r="94" spans="1:3" ht="30">
      <c r="A94" s="176"/>
      <c r="B94" s="194" t="s">
        <v>234</v>
      </c>
      <c r="C94" s="177"/>
    </row>
    <row r="95" spans="1:3">
      <c r="A95" s="176"/>
      <c r="B95" s="194"/>
      <c r="C95" s="177"/>
    </row>
    <row r="96" spans="1:3">
      <c r="A96" s="199" t="s">
        <v>341</v>
      </c>
      <c r="B96" s="199"/>
      <c r="C96" s="199"/>
    </row>
    <row r="97" spans="1:4">
      <c r="A97" s="176"/>
      <c r="B97" s="195"/>
      <c r="C97" s="188" t="s">
        <v>88</v>
      </c>
    </row>
    <row r="98" spans="1:4">
      <c r="A98" s="200" t="s">
        <v>99</v>
      </c>
      <c r="B98" s="200"/>
      <c r="C98" s="178" t="s">
        <v>233</v>
      </c>
      <c r="D98" s="178" t="s">
        <v>236</v>
      </c>
    </row>
    <row r="99" spans="1:4">
      <c r="A99" s="180"/>
      <c r="B99" s="196" t="s">
        <v>255</v>
      </c>
      <c r="C99" s="181" t="e">
        <f>+C78</f>
        <v>#REF!</v>
      </c>
      <c r="D99" s="181"/>
    </row>
    <row r="100" spans="1:4">
      <c r="A100" s="190" t="s">
        <v>282</v>
      </c>
      <c r="B100" s="187" t="s">
        <v>257</v>
      </c>
      <c r="C100" s="181">
        <v>1067000</v>
      </c>
      <c r="D100" s="181"/>
    </row>
    <row r="101" spans="1:4">
      <c r="A101" s="190" t="s">
        <v>282</v>
      </c>
      <c r="B101" s="187" t="s">
        <v>258</v>
      </c>
      <c r="C101" s="181">
        <v>1093400</v>
      </c>
      <c r="D101" s="181"/>
    </row>
    <row r="102" spans="1:4">
      <c r="A102" s="190" t="s">
        <v>282</v>
      </c>
      <c r="B102" s="187" t="s">
        <v>248</v>
      </c>
      <c r="C102" s="181">
        <v>627000</v>
      </c>
      <c r="D102" s="181"/>
    </row>
    <row r="103" spans="1:4">
      <c r="A103" s="190" t="s">
        <v>282</v>
      </c>
      <c r="B103" s="187" t="s">
        <v>283</v>
      </c>
      <c r="C103" s="181">
        <v>1808730</v>
      </c>
      <c r="D103" s="181"/>
    </row>
    <row r="104" spans="1:4">
      <c r="A104" s="190" t="s">
        <v>282</v>
      </c>
      <c r="B104" s="187" t="s">
        <v>251</v>
      </c>
      <c r="C104" s="181">
        <v>902000</v>
      </c>
      <c r="D104" s="181"/>
    </row>
    <row r="105" spans="1:4">
      <c r="A105" s="190" t="s">
        <v>282</v>
      </c>
      <c r="B105" s="187" t="s">
        <v>286</v>
      </c>
      <c r="C105" s="181">
        <v>600000</v>
      </c>
      <c r="D105" s="181"/>
    </row>
    <row r="106" spans="1:4">
      <c r="A106" s="190" t="s">
        <v>282</v>
      </c>
      <c r="B106" s="187" t="s">
        <v>287</v>
      </c>
      <c r="C106" s="181">
        <v>253000</v>
      </c>
      <c r="D106" s="181"/>
    </row>
    <row r="107" spans="1:4">
      <c r="A107" s="190" t="s">
        <v>282</v>
      </c>
      <c r="B107" s="187" t="s">
        <v>260</v>
      </c>
      <c r="C107" s="181">
        <v>240000</v>
      </c>
      <c r="D107" s="181"/>
    </row>
    <row r="108" spans="1:4">
      <c r="A108" s="190" t="s">
        <v>282</v>
      </c>
      <c r="B108" s="187" t="s">
        <v>289</v>
      </c>
      <c r="C108" s="181">
        <v>550000</v>
      </c>
      <c r="D108" s="181"/>
    </row>
    <row r="109" spans="1:4">
      <c r="A109" s="190" t="s">
        <v>284</v>
      </c>
      <c r="B109" s="187" t="s">
        <v>262</v>
      </c>
      <c r="C109" s="181"/>
      <c r="D109" s="181">
        <v>58300</v>
      </c>
    </row>
    <row r="110" spans="1:4">
      <c r="A110" s="190" t="s">
        <v>285</v>
      </c>
      <c r="B110" s="187" t="s">
        <v>250</v>
      </c>
      <c r="C110" s="181"/>
      <c r="D110" s="181">
        <v>900000</v>
      </c>
    </row>
    <row r="111" spans="1:4">
      <c r="A111" s="190" t="s">
        <v>282</v>
      </c>
      <c r="B111" s="187" t="s">
        <v>240</v>
      </c>
      <c r="C111" s="181"/>
      <c r="D111" s="181">
        <v>500000</v>
      </c>
    </row>
    <row r="112" spans="1:4">
      <c r="A112" s="190"/>
      <c r="B112" s="187" t="s">
        <v>231</v>
      </c>
      <c r="C112" s="181"/>
      <c r="D112" s="181">
        <v>3491100</v>
      </c>
    </row>
    <row r="113" spans="1:4">
      <c r="A113" s="180"/>
      <c r="B113" s="196"/>
      <c r="C113" s="181">
        <f>SUM(C100:C112)</f>
        <v>7141130</v>
      </c>
      <c r="D113" s="181">
        <f>SUM(D100:D112)</f>
        <v>4949400</v>
      </c>
    </row>
    <row r="114" spans="1:4">
      <c r="A114" s="180"/>
      <c r="B114" s="196" t="s">
        <v>242</v>
      </c>
      <c r="C114" s="181" t="e">
        <f>+C113+C99-D113</f>
        <v>#REF!</v>
      </c>
      <c r="D114" s="181"/>
    </row>
    <row r="116" spans="1:4">
      <c r="A116" s="201" t="s">
        <v>237</v>
      </c>
      <c r="B116" s="201"/>
      <c r="C116" s="201"/>
      <c r="D116" s="201"/>
    </row>
    <row r="121" spans="1:4">
      <c r="B121" s="193" t="s">
        <v>238</v>
      </c>
    </row>
    <row r="122" spans="1:4" ht="30">
      <c r="A122" s="176"/>
      <c r="B122" s="194" t="s">
        <v>234</v>
      </c>
      <c r="C122" s="177"/>
    </row>
    <row r="123" spans="1:4">
      <c r="A123" s="176"/>
      <c r="B123" s="194"/>
      <c r="C123" s="177"/>
    </row>
    <row r="124" spans="1:4">
      <c r="A124" s="199" t="s">
        <v>342</v>
      </c>
      <c r="B124" s="199"/>
      <c r="C124" s="199"/>
    </row>
    <row r="125" spans="1:4">
      <c r="A125" s="176"/>
      <c r="B125" s="195"/>
      <c r="C125" s="188" t="s">
        <v>88</v>
      </c>
    </row>
    <row r="126" spans="1:4">
      <c r="A126" s="200" t="s">
        <v>99</v>
      </c>
      <c r="B126" s="200"/>
      <c r="C126" s="178" t="s">
        <v>233</v>
      </c>
      <c r="D126" s="178" t="s">
        <v>236</v>
      </c>
    </row>
    <row r="127" spans="1:4">
      <c r="A127" s="180"/>
      <c r="B127" s="196" t="s">
        <v>256</v>
      </c>
      <c r="C127" s="181" t="e">
        <f>+C114</f>
        <v>#REF!</v>
      </c>
      <c r="D127" s="181"/>
    </row>
    <row r="128" spans="1:4">
      <c r="A128" s="180" t="s">
        <v>290</v>
      </c>
      <c r="B128" s="196" t="s">
        <v>246</v>
      </c>
      <c r="C128" s="181">
        <v>1015000</v>
      </c>
      <c r="D128" s="181"/>
    </row>
    <row r="129" spans="1:4">
      <c r="A129" s="180" t="s">
        <v>290</v>
      </c>
      <c r="B129" s="196" t="s">
        <v>246</v>
      </c>
      <c r="C129" s="181">
        <v>682000</v>
      </c>
      <c r="D129" s="181"/>
    </row>
    <row r="130" spans="1:4">
      <c r="A130" s="180" t="s">
        <v>290</v>
      </c>
      <c r="B130" s="182" t="s">
        <v>246</v>
      </c>
      <c r="C130" s="181">
        <v>605000</v>
      </c>
      <c r="D130" s="181"/>
    </row>
    <row r="131" spans="1:4">
      <c r="A131" s="180" t="s">
        <v>290</v>
      </c>
      <c r="B131" s="182" t="s">
        <v>246</v>
      </c>
      <c r="C131" s="181">
        <v>1232000</v>
      </c>
      <c r="D131" s="181"/>
    </row>
    <row r="132" spans="1:4">
      <c r="A132" s="180" t="s">
        <v>290</v>
      </c>
      <c r="B132" s="182" t="s">
        <v>246</v>
      </c>
      <c r="C132" s="181">
        <v>1703130</v>
      </c>
      <c r="D132" s="181"/>
    </row>
    <row r="133" spans="1:4">
      <c r="A133" s="180" t="s">
        <v>290</v>
      </c>
      <c r="B133" s="182" t="s">
        <v>246</v>
      </c>
      <c r="C133" s="181">
        <v>0</v>
      </c>
      <c r="D133" s="181"/>
    </row>
    <row r="134" spans="1:4">
      <c r="A134" s="180" t="s">
        <v>290</v>
      </c>
      <c r="B134" s="182" t="s">
        <v>246</v>
      </c>
      <c r="C134" s="181">
        <v>1580000</v>
      </c>
      <c r="D134" s="181"/>
    </row>
    <row r="135" spans="1:4">
      <c r="A135" s="180" t="s">
        <v>291</v>
      </c>
      <c r="B135" s="182" t="s">
        <v>262</v>
      </c>
      <c r="C135" s="181"/>
      <c r="D135" s="181">
        <v>57910</v>
      </c>
    </row>
    <row r="136" spans="1:4">
      <c r="A136" s="180" t="s">
        <v>292</v>
      </c>
      <c r="B136" s="182" t="s">
        <v>244</v>
      </c>
      <c r="C136" s="181"/>
      <c r="D136" s="181">
        <v>18100</v>
      </c>
    </row>
    <row r="137" spans="1:4">
      <c r="A137" s="180" t="s">
        <v>292</v>
      </c>
      <c r="B137" s="182" t="s">
        <v>244</v>
      </c>
      <c r="C137" s="181"/>
      <c r="D137" s="181">
        <v>27500</v>
      </c>
    </row>
    <row r="138" spans="1:4">
      <c r="A138" s="180" t="s">
        <v>293</v>
      </c>
      <c r="B138" s="182" t="s">
        <v>265</v>
      </c>
      <c r="C138" s="181"/>
      <c r="D138" s="181">
        <v>702082.7</v>
      </c>
    </row>
    <row r="139" spans="1:4">
      <c r="A139" s="180"/>
      <c r="B139" s="182" t="s">
        <v>231</v>
      </c>
      <c r="C139" s="181"/>
      <c r="D139" s="181">
        <v>3734550</v>
      </c>
    </row>
    <row r="140" spans="1:4">
      <c r="A140" s="180"/>
      <c r="B140" s="182"/>
      <c r="C140" s="181"/>
      <c r="D140" s="181"/>
    </row>
    <row r="141" spans="1:4">
      <c r="A141" s="180"/>
      <c r="B141" s="196"/>
      <c r="C141" s="181">
        <f>SUM(C128:C140)</f>
        <v>6817130</v>
      </c>
      <c r="D141" s="181">
        <f>SUM(D128:D140)</f>
        <v>4540142.7</v>
      </c>
    </row>
    <row r="142" spans="1:4">
      <c r="A142" s="180"/>
      <c r="B142" s="196" t="s">
        <v>242</v>
      </c>
      <c r="C142" s="181" t="e">
        <f>+C127+C141-D141</f>
        <v>#REF!</v>
      </c>
      <c r="D142" s="181"/>
    </row>
    <row r="144" spans="1:4">
      <c r="A144" s="201" t="s">
        <v>237</v>
      </c>
      <c r="B144" s="201"/>
      <c r="C144" s="201"/>
      <c r="D144" s="201"/>
    </row>
    <row r="148" spans="1:4">
      <c r="B148" s="193" t="s">
        <v>238</v>
      </c>
    </row>
    <row r="149" spans="1:4" ht="30">
      <c r="A149" s="176"/>
      <c r="B149" s="194" t="s">
        <v>234</v>
      </c>
      <c r="C149" s="177"/>
    </row>
    <row r="150" spans="1:4">
      <c r="A150" s="176"/>
      <c r="B150" s="194"/>
      <c r="C150" s="177"/>
    </row>
    <row r="151" spans="1:4">
      <c r="A151" s="199" t="s">
        <v>343</v>
      </c>
      <c r="B151" s="199"/>
      <c r="C151" s="199"/>
    </row>
    <row r="152" spans="1:4">
      <c r="A152" s="176"/>
      <c r="B152" s="195"/>
      <c r="C152" s="188" t="s">
        <v>88</v>
      </c>
    </row>
    <row r="153" spans="1:4">
      <c r="A153" s="200" t="s">
        <v>99</v>
      </c>
      <c r="B153" s="200"/>
      <c r="C153" s="178" t="s">
        <v>233</v>
      </c>
      <c r="D153" s="178" t="s">
        <v>236</v>
      </c>
    </row>
    <row r="154" spans="1:4">
      <c r="A154" s="180"/>
      <c r="B154" s="196" t="s">
        <v>259</v>
      </c>
      <c r="C154" s="184" t="e">
        <f>+C142</f>
        <v>#REF!</v>
      </c>
      <c r="D154" s="181"/>
    </row>
    <row r="155" spans="1:4">
      <c r="A155" s="190" t="s">
        <v>294</v>
      </c>
      <c r="B155" s="187" t="s">
        <v>257</v>
      </c>
      <c r="C155" s="184">
        <v>1088000</v>
      </c>
      <c r="D155" s="181"/>
    </row>
    <row r="156" spans="1:4">
      <c r="A156" s="190" t="s">
        <v>294</v>
      </c>
      <c r="B156" s="187" t="s">
        <v>258</v>
      </c>
      <c r="C156" s="184">
        <v>1288430</v>
      </c>
      <c r="D156" s="181"/>
    </row>
    <row r="157" spans="1:4">
      <c r="A157" s="190" t="s">
        <v>294</v>
      </c>
      <c r="B157" s="187" t="s">
        <v>248</v>
      </c>
      <c r="C157" s="184">
        <v>649000</v>
      </c>
      <c r="D157" s="181"/>
    </row>
    <row r="158" spans="1:4">
      <c r="A158" s="190" t="s">
        <v>294</v>
      </c>
      <c r="B158" s="187" t="s">
        <v>283</v>
      </c>
      <c r="C158" s="184">
        <v>2194170</v>
      </c>
      <c r="D158" s="181"/>
    </row>
    <row r="159" spans="1:4">
      <c r="A159" s="190" t="s">
        <v>294</v>
      </c>
      <c r="B159" s="187" t="s">
        <v>251</v>
      </c>
      <c r="C159" s="184">
        <v>687500</v>
      </c>
      <c r="D159" s="181"/>
    </row>
    <row r="160" spans="1:4">
      <c r="A160" s="190" t="s">
        <v>295</v>
      </c>
      <c r="B160" s="187" t="s">
        <v>246</v>
      </c>
      <c r="C160" s="184">
        <v>1025000</v>
      </c>
      <c r="D160" s="181"/>
    </row>
    <row r="161" spans="1:4">
      <c r="A161" s="190" t="s">
        <v>295</v>
      </c>
      <c r="B161" s="187" t="s">
        <v>246</v>
      </c>
      <c r="C161" s="184"/>
      <c r="D161" s="181"/>
    </row>
    <row r="162" spans="1:4">
      <c r="A162" s="190" t="s">
        <v>296</v>
      </c>
      <c r="B162" s="187" t="s">
        <v>262</v>
      </c>
      <c r="C162" s="184"/>
      <c r="D162" s="186">
        <v>58010</v>
      </c>
    </row>
    <row r="163" spans="1:4">
      <c r="A163" s="190" t="s">
        <v>297</v>
      </c>
      <c r="B163" s="187" t="s">
        <v>265</v>
      </c>
      <c r="C163" s="184"/>
      <c r="D163" s="186">
        <v>172301.14</v>
      </c>
    </row>
    <row r="164" spans="1:4">
      <c r="A164" s="190" t="s">
        <v>298</v>
      </c>
      <c r="B164" s="187" t="s">
        <v>244</v>
      </c>
      <c r="C164" s="184"/>
      <c r="D164" s="186">
        <v>27500</v>
      </c>
    </row>
    <row r="165" spans="1:4">
      <c r="A165" s="190" t="s">
        <v>295</v>
      </c>
      <c r="B165" s="187" t="s">
        <v>265</v>
      </c>
      <c r="C165" s="184"/>
      <c r="D165" s="186">
        <v>3606.53</v>
      </c>
    </row>
    <row r="166" spans="1:4">
      <c r="A166" s="180"/>
      <c r="B166" s="182" t="s">
        <v>350</v>
      </c>
      <c r="C166" s="181"/>
      <c r="D166" s="181">
        <v>8000000</v>
      </c>
    </row>
    <row r="167" spans="1:4">
      <c r="A167" s="180"/>
      <c r="B167" s="196"/>
      <c r="C167" s="181">
        <f>SUM(C155:C166)</f>
        <v>6932100</v>
      </c>
      <c r="D167" s="181">
        <f>SUM(D155:D166)</f>
        <v>8261417.6699999999</v>
      </c>
    </row>
    <row r="168" spans="1:4">
      <c r="A168" s="180"/>
      <c r="B168" s="196" t="s">
        <v>242</v>
      </c>
      <c r="C168" s="181" t="e">
        <f>+C167+C154-D167</f>
        <v>#REF!</v>
      </c>
      <c r="D168" s="181"/>
    </row>
    <row r="170" spans="1:4">
      <c r="A170" s="201" t="s">
        <v>237</v>
      </c>
      <c r="B170" s="201"/>
      <c r="C170" s="201"/>
      <c r="D170" s="201"/>
    </row>
    <row r="173" spans="1:4">
      <c r="B173" s="193" t="s">
        <v>238</v>
      </c>
    </row>
    <row r="174" spans="1:4" ht="30">
      <c r="A174" s="176"/>
      <c r="B174" s="194" t="s">
        <v>234</v>
      </c>
      <c r="C174" s="177"/>
    </row>
    <row r="175" spans="1:4">
      <c r="A175" s="176"/>
      <c r="B175" s="194"/>
      <c r="C175" s="177"/>
    </row>
    <row r="176" spans="1:4">
      <c r="A176" s="199" t="s">
        <v>344</v>
      </c>
      <c r="B176" s="199"/>
      <c r="C176" s="199"/>
    </row>
    <row r="177" spans="1:4">
      <c r="A177" s="176"/>
      <c r="B177" s="195"/>
      <c r="C177" s="188" t="s">
        <v>88</v>
      </c>
    </row>
    <row r="178" spans="1:4">
      <c r="A178" s="200" t="s">
        <v>99</v>
      </c>
      <c r="B178" s="200"/>
      <c r="C178" s="178" t="s">
        <v>233</v>
      </c>
      <c r="D178" s="178" t="s">
        <v>236</v>
      </c>
    </row>
    <row r="179" spans="1:4">
      <c r="A179" s="180"/>
      <c r="B179" s="196" t="s">
        <v>261</v>
      </c>
      <c r="C179" s="184" t="e">
        <f>+C168</f>
        <v>#REF!</v>
      </c>
      <c r="D179" s="181"/>
    </row>
    <row r="180" spans="1:4">
      <c r="A180" s="190" t="s">
        <v>299</v>
      </c>
      <c r="B180" s="187" t="s">
        <v>243</v>
      </c>
      <c r="C180" s="184">
        <v>1175000</v>
      </c>
      <c r="D180" s="181"/>
    </row>
    <row r="181" spans="1:4">
      <c r="A181" s="190" t="s">
        <v>299</v>
      </c>
      <c r="B181" s="187" t="s">
        <v>257</v>
      </c>
      <c r="C181" s="184">
        <v>1072500</v>
      </c>
      <c r="D181" s="181"/>
    </row>
    <row r="182" spans="1:4">
      <c r="A182" s="190" t="s">
        <v>299</v>
      </c>
      <c r="B182" s="187" t="s">
        <v>258</v>
      </c>
      <c r="C182" s="184">
        <v>1393810</v>
      </c>
      <c r="D182" s="181"/>
    </row>
    <row r="183" spans="1:4">
      <c r="A183" s="190" t="s">
        <v>299</v>
      </c>
      <c r="B183" s="187" t="s">
        <v>248</v>
      </c>
      <c r="C183" s="184">
        <v>660000</v>
      </c>
      <c r="D183" s="181"/>
    </row>
    <row r="184" spans="1:4">
      <c r="A184" s="190" t="s">
        <v>299</v>
      </c>
      <c r="B184" s="187" t="s">
        <v>283</v>
      </c>
      <c r="C184" s="184">
        <v>2184380</v>
      </c>
      <c r="D184" s="181"/>
    </row>
    <row r="185" spans="1:4">
      <c r="A185" s="190" t="s">
        <v>299</v>
      </c>
      <c r="B185" s="187" t="s">
        <v>251</v>
      </c>
      <c r="C185" s="181">
        <v>951500</v>
      </c>
      <c r="D185" s="181"/>
    </row>
    <row r="186" spans="1:4">
      <c r="A186" s="190" t="s">
        <v>299</v>
      </c>
      <c r="B186" s="187" t="s">
        <v>265</v>
      </c>
      <c r="C186" s="181"/>
      <c r="D186" s="181">
        <v>14397</v>
      </c>
    </row>
    <row r="187" spans="1:4">
      <c r="A187" s="189">
        <v>44385</v>
      </c>
      <c r="B187" s="187" t="s">
        <v>247</v>
      </c>
      <c r="C187" s="181"/>
      <c r="D187" s="181">
        <v>2901000</v>
      </c>
    </row>
    <row r="188" spans="1:4">
      <c r="A188" s="190" t="s">
        <v>299</v>
      </c>
      <c r="B188" s="187" t="s">
        <v>320</v>
      </c>
      <c r="C188" s="181"/>
      <c r="D188" s="181">
        <v>3734550</v>
      </c>
    </row>
    <row r="189" spans="1:4">
      <c r="A189" s="190" t="s">
        <v>299</v>
      </c>
      <c r="B189" s="187" t="s">
        <v>321</v>
      </c>
      <c r="C189" s="181"/>
      <c r="D189" s="181">
        <v>3696030</v>
      </c>
    </row>
    <row r="190" spans="1:4">
      <c r="A190" s="191"/>
      <c r="B190" s="182"/>
      <c r="C190" s="184"/>
      <c r="D190" s="181"/>
    </row>
    <row r="191" spans="1:4">
      <c r="A191" s="191"/>
      <c r="B191" s="197"/>
      <c r="C191" s="181"/>
      <c r="D191" s="181"/>
    </row>
    <row r="192" spans="1:4">
      <c r="A192" s="180"/>
      <c r="B192" s="182"/>
      <c r="C192" s="181"/>
      <c r="D192" s="181"/>
    </row>
    <row r="193" spans="1:4">
      <c r="A193" s="180"/>
      <c r="B193" s="196"/>
      <c r="C193" s="181">
        <f>SUM(C180:C192)</f>
        <v>7437190</v>
      </c>
      <c r="D193" s="181">
        <f>SUM(D180:D192)</f>
        <v>10345977</v>
      </c>
    </row>
    <row r="194" spans="1:4">
      <c r="A194" s="180"/>
      <c r="B194" s="196" t="s">
        <v>242</v>
      </c>
      <c r="C194" s="181" t="e">
        <f>+C193+C179-D193</f>
        <v>#REF!</v>
      </c>
      <c r="D194" s="181"/>
    </row>
    <row r="196" spans="1:4">
      <c r="A196" s="201" t="s">
        <v>237</v>
      </c>
      <c r="B196" s="201"/>
      <c r="C196" s="201"/>
      <c r="D196" s="201"/>
    </row>
    <row r="199" spans="1:4">
      <c r="B199" s="193" t="s">
        <v>238</v>
      </c>
    </row>
    <row r="200" spans="1:4" ht="30">
      <c r="A200" s="176"/>
      <c r="B200" s="194" t="s">
        <v>234</v>
      </c>
      <c r="C200" s="177"/>
    </row>
    <row r="201" spans="1:4">
      <c r="A201" s="176"/>
      <c r="B201" s="194"/>
      <c r="C201" s="177"/>
    </row>
    <row r="202" spans="1:4">
      <c r="A202" s="199" t="s">
        <v>345</v>
      </c>
      <c r="B202" s="199"/>
      <c r="C202" s="199"/>
    </row>
    <row r="203" spans="1:4">
      <c r="A203" s="176"/>
      <c r="B203" s="195"/>
      <c r="C203" s="188" t="s">
        <v>88</v>
      </c>
    </row>
    <row r="204" spans="1:4">
      <c r="A204" s="200" t="s">
        <v>99</v>
      </c>
      <c r="B204" s="200"/>
      <c r="C204" s="178" t="s">
        <v>233</v>
      </c>
      <c r="D204" s="178" t="s">
        <v>236</v>
      </c>
    </row>
    <row r="205" spans="1:4">
      <c r="A205" s="180"/>
      <c r="B205" s="196" t="s">
        <v>264</v>
      </c>
      <c r="C205" s="184" t="e">
        <f>+C194</f>
        <v>#REF!</v>
      </c>
      <c r="D205" s="181"/>
    </row>
    <row r="206" spans="1:4">
      <c r="A206" s="190" t="s">
        <v>300</v>
      </c>
      <c r="B206" s="187" t="s">
        <v>243</v>
      </c>
      <c r="C206" s="184">
        <v>240000</v>
      </c>
      <c r="D206" s="181"/>
    </row>
    <row r="207" spans="1:4">
      <c r="A207" s="190" t="s">
        <v>300</v>
      </c>
      <c r="B207" s="187" t="s">
        <v>251</v>
      </c>
      <c r="C207" s="184">
        <v>902000</v>
      </c>
      <c r="D207" s="181"/>
    </row>
    <row r="208" spans="1:4">
      <c r="A208" s="190" t="s">
        <v>300</v>
      </c>
      <c r="B208" s="187" t="s">
        <v>248</v>
      </c>
      <c r="C208" s="184">
        <v>607750</v>
      </c>
      <c r="D208" s="181"/>
    </row>
    <row r="209" spans="1:4">
      <c r="A209" s="190" t="s">
        <v>300</v>
      </c>
      <c r="B209" s="187" t="s">
        <v>257</v>
      </c>
      <c r="C209" s="184">
        <v>1001000</v>
      </c>
      <c r="D209" s="181"/>
    </row>
    <row r="210" spans="1:4">
      <c r="A210" s="190" t="s">
        <v>300</v>
      </c>
      <c r="B210" s="187" t="s">
        <v>258</v>
      </c>
      <c r="C210" s="184">
        <v>1230790</v>
      </c>
      <c r="D210" s="181"/>
    </row>
    <row r="211" spans="1:4">
      <c r="A211" s="190" t="s">
        <v>300</v>
      </c>
      <c r="B211" s="187" t="s">
        <v>283</v>
      </c>
      <c r="C211" s="181">
        <v>2072950</v>
      </c>
      <c r="D211" s="181"/>
    </row>
    <row r="212" spans="1:4">
      <c r="A212" s="190" t="s">
        <v>300</v>
      </c>
      <c r="B212" s="187" t="s">
        <v>243</v>
      </c>
      <c r="C212" s="184"/>
      <c r="D212" s="181"/>
    </row>
    <row r="213" spans="1:4">
      <c r="A213" s="190" t="s">
        <v>301</v>
      </c>
      <c r="B213" s="187" t="s">
        <v>262</v>
      </c>
      <c r="C213" s="184"/>
      <c r="D213" s="181">
        <v>119060</v>
      </c>
    </row>
    <row r="214" spans="1:4">
      <c r="A214" s="190" t="s">
        <v>302</v>
      </c>
      <c r="B214" s="187" t="s">
        <v>244</v>
      </c>
      <c r="C214" s="184"/>
      <c r="D214" s="181">
        <v>27500</v>
      </c>
    </row>
    <row r="215" spans="1:4">
      <c r="A215" s="190" t="s">
        <v>302</v>
      </c>
      <c r="B215" s="187" t="s">
        <v>244</v>
      </c>
      <c r="C215" s="184"/>
      <c r="D215" s="181">
        <v>12500</v>
      </c>
    </row>
    <row r="216" spans="1:4">
      <c r="A216" s="189">
        <v>44435</v>
      </c>
      <c r="B216" s="187" t="s">
        <v>247</v>
      </c>
      <c r="C216" s="184"/>
      <c r="D216" s="181">
        <v>1200000</v>
      </c>
    </row>
    <row r="217" spans="1:4">
      <c r="A217" s="190" t="s">
        <v>303</v>
      </c>
      <c r="B217" s="187" t="s">
        <v>250</v>
      </c>
      <c r="C217" s="184"/>
      <c r="D217" s="181">
        <v>295050.45</v>
      </c>
    </row>
    <row r="218" spans="1:4">
      <c r="A218" s="190" t="s">
        <v>303</v>
      </c>
      <c r="B218" s="187" t="s">
        <v>305</v>
      </c>
      <c r="C218" s="181"/>
      <c r="D218" s="181">
        <v>11600</v>
      </c>
    </row>
    <row r="219" spans="1:4">
      <c r="A219" s="190" t="s">
        <v>300</v>
      </c>
      <c r="B219" s="187" t="s">
        <v>306</v>
      </c>
      <c r="C219" s="181"/>
      <c r="D219" s="181">
        <v>44000</v>
      </c>
    </row>
    <row r="220" spans="1:4">
      <c r="A220" s="190" t="s">
        <v>300</v>
      </c>
      <c r="B220" s="187" t="s">
        <v>246</v>
      </c>
      <c r="C220" s="181"/>
      <c r="D220" s="181">
        <v>0</v>
      </c>
    </row>
    <row r="221" spans="1:4">
      <c r="A221" s="190" t="s">
        <v>300</v>
      </c>
      <c r="B221" s="187" t="s">
        <v>246</v>
      </c>
      <c r="C221" s="181"/>
      <c r="D221" s="181">
        <v>0</v>
      </c>
    </row>
    <row r="222" spans="1:4">
      <c r="A222" s="192"/>
      <c r="B222" s="187" t="s">
        <v>322</v>
      </c>
      <c r="C222" s="184"/>
      <c r="D222" s="183">
        <v>3696030</v>
      </c>
    </row>
    <row r="223" spans="1:4">
      <c r="A223" s="191"/>
      <c r="B223" s="197"/>
      <c r="C223" s="181"/>
      <c r="D223" s="181"/>
    </row>
    <row r="224" spans="1:4">
      <c r="A224" s="180"/>
      <c r="B224" s="182"/>
      <c r="C224" s="181"/>
      <c r="D224" s="181"/>
    </row>
    <row r="225" spans="1:4">
      <c r="A225" s="180"/>
      <c r="B225" s="196"/>
      <c r="C225" s="181">
        <f>SUM(C206:C224)</f>
        <v>6054490</v>
      </c>
      <c r="D225" s="181">
        <f>SUM(D206:D224)</f>
        <v>5405740.4500000002</v>
      </c>
    </row>
    <row r="226" spans="1:4">
      <c r="A226" s="180"/>
      <c r="B226" s="196" t="s">
        <v>242</v>
      </c>
      <c r="C226" s="181" t="e">
        <f>+C205+C225-D225</f>
        <v>#REF!</v>
      </c>
      <c r="D226" s="181"/>
    </row>
    <row r="228" spans="1:4">
      <c r="A228" s="201" t="s">
        <v>237</v>
      </c>
      <c r="B228" s="201"/>
      <c r="C228" s="201"/>
      <c r="D228" s="201"/>
    </row>
    <row r="230" spans="1:4">
      <c r="B230" s="193" t="s">
        <v>238</v>
      </c>
    </row>
    <row r="231" spans="1:4" ht="30">
      <c r="A231" s="176"/>
      <c r="B231" s="194" t="s">
        <v>234</v>
      </c>
      <c r="C231" s="177"/>
    </row>
    <row r="232" spans="1:4">
      <c r="A232" s="176"/>
      <c r="B232" s="194"/>
      <c r="C232" s="177"/>
    </row>
    <row r="233" spans="1:4">
      <c r="A233" s="199" t="s">
        <v>346</v>
      </c>
      <c r="B233" s="199"/>
      <c r="C233" s="199"/>
    </row>
    <row r="234" spans="1:4">
      <c r="A234" s="176"/>
      <c r="B234" s="195"/>
      <c r="C234" s="188" t="s">
        <v>88</v>
      </c>
    </row>
    <row r="235" spans="1:4">
      <c r="A235" s="200" t="s">
        <v>99</v>
      </c>
      <c r="B235" s="200"/>
      <c r="C235" s="178" t="s">
        <v>233</v>
      </c>
      <c r="D235" s="178" t="s">
        <v>236</v>
      </c>
    </row>
    <row r="236" spans="1:4">
      <c r="A236" s="180"/>
      <c r="B236" s="196" t="s">
        <v>266</v>
      </c>
      <c r="C236" s="184" t="e">
        <f>+C226</f>
        <v>#REF!</v>
      </c>
      <c r="D236" s="181"/>
    </row>
    <row r="237" spans="1:4">
      <c r="A237" s="190" t="s">
        <v>307</v>
      </c>
      <c r="B237" s="187" t="s">
        <v>243</v>
      </c>
      <c r="C237" s="184">
        <v>1485000</v>
      </c>
      <c r="D237" s="181"/>
    </row>
    <row r="238" spans="1:4">
      <c r="A238" s="190" t="s">
        <v>307</v>
      </c>
      <c r="B238" s="187" t="s">
        <v>243</v>
      </c>
      <c r="C238" s="184">
        <v>0</v>
      </c>
      <c r="D238" s="181"/>
    </row>
    <row r="239" spans="1:4">
      <c r="A239" s="190" t="s">
        <v>307</v>
      </c>
      <c r="B239" s="187" t="s">
        <v>257</v>
      </c>
      <c r="C239" s="184">
        <v>1112960</v>
      </c>
      <c r="D239" s="181"/>
    </row>
    <row r="240" spans="1:4">
      <c r="A240" s="190" t="s">
        <v>307</v>
      </c>
      <c r="B240" s="187" t="s">
        <v>258</v>
      </c>
      <c r="C240" s="184">
        <v>1433520</v>
      </c>
      <c r="D240" s="181"/>
    </row>
    <row r="241" spans="1:4">
      <c r="A241" s="190" t="s">
        <v>307</v>
      </c>
      <c r="B241" s="187" t="s">
        <v>248</v>
      </c>
      <c r="C241" s="184">
        <v>674740</v>
      </c>
      <c r="D241" s="181"/>
    </row>
    <row r="242" spans="1:4">
      <c r="A242" s="190" t="s">
        <v>307</v>
      </c>
      <c r="B242" s="187" t="s">
        <v>251</v>
      </c>
      <c r="C242" s="181">
        <v>957000</v>
      </c>
      <c r="D242" s="181"/>
    </row>
    <row r="243" spans="1:4">
      <c r="A243" s="190" t="s">
        <v>307</v>
      </c>
      <c r="B243" s="187" t="s">
        <v>283</v>
      </c>
      <c r="C243" s="184">
        <v>2471172</v>
      </c>
      <c r="D243" s="181"/>
    </row>
    <row r="244" spans="1:4">
      <c r="A244" s="190" t="s">
        <v>308</v>
      </c>
      <c r="B244" s="187" t="s">
        <v>262</v>
      </c>
      <c r="C244" s="184"/>
      <c r="D244" s="181">
        <v>57730</v>
      </c>
    </row>
    <row r="245" spans="1:4">
      <c r="A245" s="190" t="s">
        <v>309</v>
      </c>
      <c r="B245" s="187" t="s">
        <v>244</v>
      </c>
      <c r="C245" s="184"/>
      <c r="D245" s="181">
        <v>27500</v>
      </c>
    </row>
    <row r="246" spans="1:4">
      <c r="A246" s="190" t="s">
        <v>309</v>
      </c>
      <c r="B246" s="187" t="s">
        <v>244</v>
      </c>
      <c r="C246" s="184"/>
      <c r="D246" s="181">
        <v>6300</v>
      </c>
    </row>
    <row r="247" spans="1:4">
      <c r="A247" s="190" t="s">
        <v>310</v>
      </c>
      <c r="B247" s="187" t="s">
        <v>305</v>
      </c>
      <c r="C247" s="184"/>
      <c r="D247" s="181">
        <v>11600</v>
      </c>
    </row>
    <row r="248" spans="1:4">
      <c r="A248" s="190" t="s">
        <v>336</v>
      </c>
      <c r="B248" s="187" t="s">
        <v>247</v>
      </c>
      <c r="C248" s="184"/>
      <c r="D248" s="181">
        <v>3100000</v>
      </c>
    </row>
    <row r="249" spans="1:4">
      <c r="A249" s="190" t="s">
        <v>311</v>
      </c>
      <c r="B249" s="187" t="s">
        <v>263</v>
      </c>
      <c r="C249" s="184"/>
      <c r="D249" s="181">
        <v>18700</v>
      </c>
    </row>
    <row r="250" spans="1:4">
      <c r="A250" s="190" t="s">
        <v>307</v>
      </c>
      <c r="B250" s="187" t="s">
        <v>265</v>
      </c>
      <c r="C250" s="184"/>
      <c r="D250" s="181">
        <v>57530</v>
      </c>
    </row>
    <row r="251" spans="1:4">
      <c r="A251" s="190" t="s">
        <v>307</v>
      </c>
      <c r="B251" s="187" t="s">
        <v>265</v>
      </c>
      <c r="C251" s="181"/>
      <c r="D251" s="181">
        <v>179405</v>
      </c>
    </row>
    <row r="252" spans="1:4">
      <c r="A252" s="190" t="s">
        <v>307</v>
      </c>
      <c r="B252" s="187" t="s">
        <v>304</v>
      </c>
      <c r="C252" s="181"/>
      <c r="D252" s="181">
        <v>0</v>
      </c>
    </row>
    <row r="253" spans="1:4">
      <c r="A253" s="190" t="s">
        <v>307</v>
      </c>
      <c r="B253" s="187" t="s">
        <v>304</v>
      </c>
      <c r="C253" s="181"/>
      <c r="D253" s="181">
        <v>0</v>
      </c>
    </row>
    <row r="254" spans="1:4">
      <c r="A254" s="192"/>
      <c r="B254" s="187" t="s">
        <v>323</v>
      </c>
      <c r="C254" s="181"/>
      <c r="D254" s="181">
        <v>3696030</v>
      </c>
    </row>
    <row r="255" spans="1:4">
      <c r="A255" s="191"/>
      <c r="B255" s="196"/>
      <c r="C255" s="181"/>
      <c r="D255" s="181"/>
    </row>
    <row r="256" spans="1:4">
      <c r="A256" s="191"/>
      <c r="B256" s="182"/>
      <c r="C256" s="184"/>
      <c r="D256" s="183"/>
    </row>
    <row r="257" spans="1:4">
      <c r="A257" s="191"/>
      <c r="B257" s="182"/>
      <c r="C257" s="184"/>
      <c r="D257" s="183"/>
    </row>
    <row r="258" spans="1:4">
      <c r="A258" s="191"/>
      <c r="B258" s="182"/>
      <c r="C258" s="184"/>
      <c r="D258" s="181"/>
    </row>
    <row r="259" spans="1:4">
      <c r="A259" s="191"/>
      <c r="B259" s="197"/>
      <c r="C259" s="181"/>
      <c r="D259" s="181"/>
    </row>
    <row r="260" spans="1:4">
      <c r="A260" s="180"/>
      <c r="B260" s="182"/>
      <c r="C260" s="181"/>
      <c r="D260" s="181"/>
    </row>
    <row r="261" spans="1:4">
      <c r="A261" s="180"/>
      <c r="B261" s="196"/>
      <c r="C261" s="181">
        <f>SUM(C237:C260)</f>
        <v>8134392</v>
      </c>
      <c r="D261" s="181">
        <f>SUM(D237:D260)</f>
        <v>7154795</v>
      </c>
    </row>
    <row r="262" spans="1:4">
      <c r="A262" s="180"/>
      <c r="B262" s="196" t="s">
        <v>242</v>
      </c>
      <c r="C262" s="181" t="e">
        <f>+C236+C261-D261</f>
        <v>#REF!</v>
      </c>
      <c r="D262" s="181"/>
    </row>
    <row r="264" spans="1:4">
      <c r="A264" s="201" t="s">
        <v>237</v>
      </c>
      <c r="B264" s="201"/>
      <c r="C264" s="201"/>
      <c r="D264" s="201"/>
    </row>
    <row r="267" spans="1:4">
      <c r="A267" s="199" t="s">
        <v>347</v>
      </c>
      <c r="B267" s="199"/>
      <c r="C267" s="199"/>
    </row>
    <row r="268" spans="1:4">
      <c r="A268" s="176"/>
      <c r="B268" s="195"/>
      <c r="C268" s="188" t="s">
        <v>88</v>
      </c>
    </row>
    <row r="269" spans="1:4">
      <c r="A269" s="200" t="s">
        <v>99</v>
      </c>
      <c r="B269" s="200"/>
      <c r="C269" s="178" t="s">
        <v>233</v>
      </c>
      <c r="D269" s="178" t="s">
        <v>236</v>
      </c>
    </row>
    <row r="270" spans="1:4">
      <c r="A270" s="180"/>
      <c r="B270" s="196" t="s">
        <v>267</v>
      </c>
      <c r="C270" s="184" t="e">
        <f>+C262</f>
        <v>#REF!</v>
      </c>
      <c r="D270" s="181"/>
    </row>
    <row r="271" spans="1:4">
      <c r="A271" s="190" t="s">
        <v>312</v>
      </c>
      <c r="B271" s="187" t="s">
        <v>243</v>
      </c>
      <c r="C271" s="172">
        <v>2190000</v>
      </c>
      <c r="D271" s="181"/>
    </row>
    <row r="272" spans="1:4">
      <c r="A272" s="190" t="s">
        <v>312</v>
      </c>
      <c r="B272" s="187" t="s">
        <v>316</v>
      </c>
      <c r="C272" s="172">
        <v>1512500</v>
      </c>
      <c r="D272" s="181"/>
    </row>
    <row r="273" spans="1:4">
      <c r="A273" s="190" t="s">
        <v>312</v>
      </c>
      <c r="B273" s="187" t="s">
        <v>283</v>
      </c>
      <c r="C273" s="172">
        <v>2457180</v>
      </c>
      <c r="D273" s="181"/>
    </row>
    <row r="274" spans="1:4">
      <c r="A274" s="190" t="s">
        <v>312</v>
      </c>
      <c r="B274" s="187" t="s">
        <v>251</v>
      </c>
      <c r="C274" s="172">
        <v>1134100</v>
      </c>
      <c r="D274" s="181"/>
    </row>
    <row r="275" spans="1:4">
      <c r="A275" s="190" t="s">
        <v>312</v>
      </c>
      <c r="B275" s="187" t="s">
        <v>243</v>
      </c>
      <c r="C275" s="181">
        <v>0</v>
      </c>
      <c r="D275" s="181"/>
    </row>
    <row r="276" spans="1:4">
      <c r="A276" s="190" t="s">
        <v>312</v>
      </c>
      <c r="B276" s="187" t="s">
        <v>257</v>
      </c>
      <c r="C276" s="184">
        <v>1079100</v>
      </c>
      <c r="D276" s="181"/>
    </row>
    <row r="277" spans="1:4">
      <c r="A277" s="190" t="s">
        <v>312</v>
      </c>
      <c r="B277" s="187" t="s">
        <v>248</v>
      </c>
      <c r="C277" s="184">
        <v>624800</v>
      </c>
      <c r="D277" s="181"/>
    </row>
    <row r="278" spans="1:4">
      <c r="A278" s="190" t="s">
        <v>312</v>
      </c>
      <c r="B278" s="187" t="s">
        <v>258</v>
      </c>
      <c r="C278" s="184">
        <v>1412840</v>
      </c>
      <c r="D278" s="181"/>
    </row>
    <row r="279" spans="1:4">
      <c r="A279" s="190" t="s">
        <v>313</v>
      </c>
      <c r="B279" s="187" t="s">
        <v>262</v>
      </c>
      <c r="C279" s="184"/>
      <c r="D279" s="172">
        <v>58060</v>
      </c>
    </row>
    <row r="280" spans="1:4">
      <c r="A280" s="189">
        <v>44489</v>
      </c>
      <c r="B280" s="187" t="s">
        <v>208</v>
      </c>
      <c r="C280" s="184"/>
      <c r="D280" s="172">
        <v>1002796</v>
      </c>
    </row>
    <row r="281" spans="1:4">
      <c r="A281" s="189">
        <v>44489</v>
      </c>
      <c r="B281" s="187" t="s">
        <v>211</v>
      </c>
      <c r="C281" s="184"/>
      <c r="D281" s="172">
        <v>2971468</v>
      </c>
    </row>
    <row r="282" spans="1:4">
      <c r="A282" s="190" t="s">
        <v>314</v>
      </c>
      <c r="B282" s="187" t="s">
        <v>244</v>
      </c>
      <c r="C282" s="184"/>
      <c r="D282" s="172">
        <v>27500</v>
      </c>
    </row>
    <row r="283" spans="1:4">
      <c r="A283" s="190" t="s">
        <v>331</v>
      </c>
      <c r="B283" s="187" t="s">
        <v>332</v>
      </c>
      <c r="C283" s="184"/>
      <c r="D283" s="172">
        <v>9500</v>
      </c>
    </row>
    <row r="284" spans="1:4" ht="30">
      <c r="A284" s="190" t="s">
        <v>331</v>
      </c>
      <c r="B284" s="187" t="s">
        <v>333</v>
      </c>
      <c r="C284" s="184"/>
      <c r="D284" s="172">
        <v>62400</v>
      </c>
    </row>
    <row r="285" spans="1:4">
      <c r="A285" s="190" t="s">
        <v>331</v>
      </c>
      <c r="B285" s="187" t="s">
        <v>252</v>
      </c>
      <c r="C285" s="184"/>
      <c r="D285" s="171">
        <v>60000</v>
      </c>
    </row>
    <row r="286" spans="1:4">
      <c r="A286" s="190" t="s">
        <v>315</v>
      </c>
      <c r="B286" s="187" t="s">
        <v>250</v>
      </c>
      <c r="C286" s="184"/>
      <c r="D286" s="181">
        <v>270900.15000000002</v>
      </c>
    </row>
    <row r="287" spans="1:4">
      <c r="A287" s="190" t="s">
        <v>312</v>
      </c>
      <c r="B287" s="187" t="s">
        <v>263</v>
      </c>
      <c r="C287" s="181"/>
      <c r="D287" s="181">
        <v>8800</v>
      </c>
    </row>
    <row r="288" spans="1:4">
      <c r="A288" s="190" t="s">
        <v>312</v>
      </c>
      <c r="B288" s="187" t="s">
        <v>263</v>
      </c>
      <c r="C288" s="181"/>
      <c r="D288" s="181">
        <v>282614.42</v>
      </c>
    </row>
    <row r="289" spans="1:4">
      <c r="A289" s="190" t="s">
        <v>312</v>
      </c>
      <c r="B289" s="187" t="s">
        <v>247</v>
      </c>
      <c r="C289" s="181"/>
      <c r="D289" s="181">
        <v>1076000</v>
      </c>
    </row>
    <row r="290" spans="1:4">
      <c r="A290" s="190" t="s">
        <v>312</v>
      </c>
      <c r="B290" s="187" t="s">
        <v>324</v>
      </c>
      <c r="C290" s="181"/>
      <c r="D290" s="181">
        <v>3696030</v>
      </c>
    </row>
    <row r="291" spans="1:4">
      <c r="A291" s="191"/>
      <c r="B291" s="196"/>
      <c r="C291" s="181"/>
      <c r="D291" s="181"/>
    </row>
    <row r="292" spans="1:4">
      <c r="A292" s="191"/>
      <c r="B292" s="182"/>
      <c r="C292" s="184"/>
      <c r="D292" s="183"/>
    </row>
    <row r="293" spans="1:4">
      <c r="A293" s="191"/>
      <c r="B293" s="182"/>
      <c r="C293" s="184"/>
      <c r="D293" s="183"/>
    </row>
    <row r="294" spans="1:4">
      <c r="A294" s="191"/>
      <c r="B294" s="182"/>
      <c r="C294" s="184"/>
      <c r="D294" s="181"/>
    </row>
    <row r="295" spans="1:4">
      <c r="A295" s="191"/>
      <c r="B295" s="197"/>
      <c r="C295" s="181"/>
      <c r="D295" s="181"/>
    </row>
    <row r="296" spans="1:4">
      <c r="A296" s="180"/>
      <c r="B296" s="182"/>
      <c r="C296" s="181"/>
      <c r="D296" s="181"/>
    </row>
    <row r="297" spans="1:4">
      <c r="A297" s="180"/>
      <c r="B297" s="196"/>
      <c r="C297" s="181">
        <f>SUM(C271:C296)</f>
        <v>10410520</v>
      </c>
      <c r="D297" s="181">
        <f>SUM(D271:D296)</f>
        <v>9526068.5700000003</v>
      </c>
    </row>
    <row r="298" spans="1:4">
      <c r="A298" s="180"/>
      <c r="B298" s="196" t="s">
        <v>242</v>
      </c>
      <c r="C298" s="181" t="e">
        <f>+C270+C297-D297</f>
        <v>#REF!</v>
      </c>
      <c r="D298" s="181"/>
    </row>
    <row r="300" spans="1:4">
      <c r="A300" s="201" t="s">
        <v>237</v>
      </c>
      <c r="B300" s="201"/>
      <c r="C300" s="201"/>
      <c r="D300" s="201"/>
    </row>
    <row r="302" spans="1:4">
      <c r="A302" s="199" t="s">
        <v>348</v>
      </c>
      <c r="B302" s="199"/>
      <c r="C302" s="199"/>
    </row>
    <row r="303" spans="1:4">
      <c r="A303" s="176"/>
      <c r="B303" s="195"/>
      <c r="C303" s="188" t="s">
        <v>88</v>
      </c>
    </row>
    <row r="304" spans="1:4">
      <c r="A304" s="200" t="s">
        <v>99</v>
      </c>
      <c r="B304" s="200"/>
      <c r="C304" s="178" t="s">
        <v>233</v>
      </c>
      <c r="D304" s="178" t="s">
        <v>236</v>
      </c>
    </row>
    <row r="305" spans="1:4">
      <c r="A305" s="180"/>
      <c r="B305" s="196" t="s">
        <v>267</v>
      </c>
      <c r="C305" s="184" t="e">
        <f>+C298</f>
        <v>#REF!</v>
      </c>
      <c r="D305" s="181"/>
    </row>
    <row r="306" spans="1:4">
      <c r="A306" s="190" t="s">
        <v>317</v>
      </c>
      <c r="B306" s="187" t="s">
        <v>243</v>
      </c>
      <c r="C306" s="172">
        <v>2190000</v>
      </c>
      <c r="D306" s="181"/>
    </row>
    <row r="307" spans="1:4">
      <c r="A307" s="190" t="s">
        <v>317</v>
      </c>
      <c r="B307" s="187" t="s">
        <v>243</v>
      </c>
      <c r="C307" s="172">
        <v>0</v>
      </c>
      <c r="D307" s="181"/>
    </row>
    <row r="308" spans="1:4">
      <c r="A308" s="190" t="s">
        <v>317</v>
      </c>
      <c r="B308" s="187" t="s">
        <v>316</v>
      </c>
      <c r="C308" s="172">
        <v>1575000</v>
      </c>
      <c r="D308" s="181"/>
    </row>
    <row r="309" spans="1:4">
      <c r="A309" s="190" t="s">
        <v>317</v>
      </c>
      <c r="B309" s="187" t="s">
        <v>258</v>
      </c>
      <c r="C309" s="172">
        <v>1391500</v>
      </c>
      <c r="D309" s="181"/>
    </row>
    <row r="310" spans="1:4">
      <c r="A310" s="190" t="s">
        <v>317</v>
      </c>
      <c r="B310" s="187" t="s">
        <v>248</v>
      </c>
      <c r="C310" s="181">
        <v>621500</v>
      </c>
      <c r="D310" s="181"/>
    </row>
    <row r="311" spans="1:4">
      <c r="A311" s="190" t="s">
        <v>317</v>
      </c>
      <c r="B311" s="187" t="s">
        <v>283</v>
      </c>
      <c r="C311" s="184">
        <v>2445872</v>
      </c>
      <c r="D311" s="181"/>
    </row>
    <row r="312" spans="1:4">
      <c r="A312" s="190" t="s">
        <v>317</v>
      </c>
      <c r="B312" s="187" t="s">
        <v>251</v>
      </c>
      <c r="C312" s="184">
        <v>1144000</v>
      </c>
      <c r="D312" s="181"/>
    </row>
    <row r="313" spans="1:4">
      <c r="A313" s="190" t="s">
        <v>317</v>
      </c>
      <c r="B313" s="187" t="s">
        <v>257</v>
      </c>
      <c r="C313" s="184">
        <v>1056000</v>
      </c>
      <c r="D313" s="181"/>
    </row>
    <row r="314" spans="1:4" ht="30">
      <c r="A314" s="189">
        <v>44522</v>
      </c>
      <c r="B314" s="182" t="s">
        <v>334</v>
      </c>
      <c r="C314" s="184"/>
      <c r="D314" s="172">
        <v>771745.34</v>
      </c>
    </row>
    <row r="315" spans="1:4" ht="30">
      <c r="A315" s="189">
        <v>44522</v>
      </c>
      <c r="B315" s="182" t="s">
        <v>334</v>
      </c>
      <c r="C315" s="184"/>
      <c r="D315" s="172">
        <v>320995.19</v>
      </c>
    </row>
    <row r="316" spans="1:4" ht="30">
      <c r="A316" s="189">
        <v>44522</v>
      </c>
      <c r="B316" s="182" t="s">
        <v>334</v>
      </c>
      <c r="C316" s="184"/>
      <c r="D316" s="172">
        <v>335208.53999999998</v>
      </c>
    </row>
    <row r="317" spans="1:4" ht="30">
      <c r="A317" s="189">
        <v>44522</v>
      </c>
      <c r="B317" s="182" t="s">
        <v>334</v>
      </c>
      <c r="C317" s="184"/>
      <c r="D317" s="172">
        <v>744952.93</v>
      </c>
    </row>
    <row r="318" spans="1:4" ht="30">
      <c r="A318" s="189">
        <v>44522</v>
      </c>
      <c r="B318" s="182" t="s">
        <v>334</v>
      </c>
      <c r="C318" s="184"/>
      <c r="D318" s="172">
        <v>495092.56</v>
      </c>
    </row>
    <row r="319" spans="1:4" ht="30">
      <c r="A319" s="189">
        <v>44522</v>
      </c>
      <c r="B319" s="182" t="s">
        <v>334</v>
      </c>
      <c r="C319" s="184"/>
      <c r="D319" s="172">
        <v>513634.22</v>
      </c>
    </row>
    <row r="320" spans="1:4" ht="30">
      <c r="A320" s="189">
        <v>44522</v>
      </c>
      <c r="B320" s="182" t="s">
        <v>334</v>
      </c>
      <c r="C320" s="184"/>
      <c r="D320" s="171">
        <v>82306.350000000006</v>
      </c>
    </row>
    <row r="321" spans="1:4" ht="30">
      <c r="A321" s="189">
        <v>44522</v>
      </c>
      <c r="B321" s="182" t="s">
        <v>334</v>
      </c>
      <c r="C321" s="184"/>
      <c r="D321" s="181">
        <v>508460.75</v>
      </c>
    </row>
    <row r="322" spans="1:4">
      <c r="A322" s="190" t="s">
        <v>318</v>
      </c>
      <c r="B322" s="187" t="s">
        <v>262</v>
      </c>
      <c r="C322" s="181"/>
      <c r="D322" s="181">
        <v>57400</v>
      </c>
    </row>
    <row r="323" spans="1:4">
      <c r="A323" s="190" t="s">
        <v>319</v>
      </c>
      <c r="B323" s="187" t="s">
        <v>250</v>
      </c>
      <c r="C323" s="181"/>
      <c r="D323" s="181">
        <v>287212.03000000003</v>
      </c>
    </row>
    <row r="324" spans="1:4" ht="30">
      <c r="A324" s="189">
        <v>44529</v>
      </c>
      <c r="B324" s="182" t="s">
        <v>335</v>
      </c>
      <c r="C324" s="181"/>
      <c r="D324" s="181">
        <v>323704.94</v>
      </c>
    </row>
    <row r="325" spans="1:4" ht="30">
      <c r="A325" s="189">
        <v>44529</v>
      </c>
      <c r="B325" s="182" t="s">
        <v>335</v>
      </c>
      <c r="C325" s="181"/>
      <c r="D325" s="181">
        <v>323704.94</v>
      </c>
    </row>
    <row r="326" spans="1:4" ht="30">
      <c r="A326" s="189">
        <v>44529</v>
      </c>
      <c r="B326" s="182" t="s">
        <v>335</v>
      </c>
      <c r="C326" s="181"/>
      <c r="D326" s="181">
        <v>323704.94</v>
      </c>
    </row>
    <row r="327" spans="1:4">
      <c r="A327" s="189">
        <v>44529</v>
      </c>
      <c r="B327" s="187" t="s">
        <v>247</v>
      </c>
      <c r="C327" s="184"/>
      <c r="D327" s="183">
        <v>1153200</v>
      </c>
    </row>
    <row r="328" spans="1:4">
      <c r="A328" s="190" t="s">
        <v>317</v>
      </c>
      <c r="B328" s="187" t="s">
        <v>265</v>
      </c>
      <c r="C328" s="184"/>
      <c r="D328" s="183">
        <v>91383</v>
      </c>
    </row>
    <row r="329" spans="1:4">
      <c r="A329" s="190"/>
      <c r="B329" s="187" t="s">
        <v>325</v>
      </c>
      <c r="C329" s="184"/>
      <c r="D329" s="181">
        <v>3696030</v>
      </c>
    </row>
    <row r="330" spans="1:4">
      <c r="A330" s="185"/>
      <c r="B330" s="198"/>
      <c r="C330" s="181"/>
      <c r="D330" s="181"/>
    </row>
    <row r="331" spans="1:4">
      <c r="A331" s="180"/>
      <c r="B331" s="182"/>
      <c r="C331" s="181"/>
      <c r="D331" s="181"/>
    </row>
    <row r="332" spans="1:4">
      <c r="A332" s="180"/>
      <c r="B332" s="196"/>
      <c r="C332" s="181">
        <f>SUM(C306:C331)</f>
        <v>10423872</v>
      </c>
      <c r="D332" s="181">
        <f>SUM(D306:D331)</f>
        <v>10028735.73</v>
      </c>
    </row>
    <row r="333" spans="1:4">
      <c r="A333" s="180"/>
      <c r="B333" s="196" t="s">
        <v>242</v>
      </c>
      <c r="C333" s="181" t="e">
        <f>+C305+C332-D332</f>
        <v>#REF!</v>
      </c>
      <c r="D333" s="181"/>
    </row>
    <row r="335" spans="1:4">
      <c r="A335" s="201" t="s">
        <v>237</v>
      </c>
      <c r="B335" s="201"/>
      <c r="C335" s="201"/>
      <c r="D335" s="201"/>
    </row>
    <row r="337" spans="1:4">
      <c r="A337" s="199" t="s">
        <v>349</v>
      </c>
      <c r="B337" s="199"/>
      <c r="C337" s="199"/>
    </row>
    <row r="338" spans="1:4">
      <c r="A338" s="176"/>
      <c r="B338" s="195"/>
      <c r="C338" s="188" t="s">
        <v>88</v>
      </c>
    </row>
    <row r="339" spans="1:4">
      <c r="A339" s="200" t="s">
        <v>99</v>
      </c>
      <c r="B339" s="200"/>
      <c r="C339" s="178" t="s">
        <v>233</v>
      </c>
      <c r="D339" s="178" t="s">
        <v>236</v>
      </c>
    </row>
    <row r="340" spans="1:4">
      <c r="A340" s="180"/>
      <c r="B340" s="196" t="s">
        <v>267</v>
      </c>
      <c r="C340" s="184" t="e">
        <f>+C333</f>
        <v>#REF!</v>
      </c>
      <c r="D340" s="181"/>
    </row>
    <row r="341" spans="1:4">
      <c r="A341" s="190" t="s">
        <v>326</v>
      </c>
      <c r="B341" s="187" t="s">
        <v>243</v>
      </c>
      <c r="C341" s="172">
        <v>2210000</v>
      </c>
      <c r="D341" s="181"/>
    </row>
    <row r="342" spans="1:4">
      <c r="A342" s="190" t="s">
        <v>326</v>
      </c>
      <c r="B342" s="187" t="s">
        <v>243</v>
      </c>
      <c r="C342" s="172">
        <v>0</v>
      </c>
      <c r="D342" s="181"/>
    </row>
    <row r="343" spans="1:4">
      <c r="A343" s="190" t="s">
        <v>326</v>
      </c>
      <c r="B343" s="187" t="s">
        <v>251</v>
      </c>
      <c r="C343" s="172">
        <v>1173810</v>
      </c>
      <c r="D343" s="181"/>
    </row>
    <row r="344" spans="1:4">
      <c r="A344" s="190" t="s">
        <v>326</v>
      </c>
      <c r="B344" s="187" t="s">
        <v>257</v>
      </c>
      <c r="C344" s="172">
        <v>1124530</v>
      </c>
      <c r="D344" s="181"/>
    </row>
    <row r="345" spans="1:4">
      <c r="A345" s="190" t="s">
        <v>326</v>
      </c>
      <c r="B345" s="187" t="s">
        <v>248</v>
      </c>
      <c r="C345" s="181">
        <v>643720</v>
      </c>
      <c r="D345" s="181"/>
    </row>
    <row r="346" spans="1:4">
      <c r="A346" s="190" t="s">
        <v>326</v>
      </c>
      <c r="B346" s="187" t="s">
        <v>316</v>
      </c>
      <c r="C346" s="184">
        <v>1551682</v>
      </c>
      <c r="D346" s="181"/>
    </row>
    <row r="347" spans="1:4">
      <c r="A347" s="190" t="s">
        <v>326</v>
      </c>
      <c r="B347" s="187" t="s">
        <v>258</v>
      </c>
      <c r="C347" s="184">
        <v>1670521</v>
      </c>
      <c r="D347" s="181"/>
    </row>
    <row r="348" spans="1:4">
      <c r="A348" s="190" t="s">
        <v>326</v>
      </c>
      <c r="B348" s="187" t="s">
        <v>329</v>
      </c>
      <c r="C348" s="184">
        <v>2153184</v>
      </c>
      <c r="D348" s="181"/>
    </row>
    <row r="349" spans="1:4">
      <c r="A349" s="189">
        <v>44531</v>
      </c>
      <c r="B349" s="182" t="s">
        <v>208</v>
      </c>
      <c r="C349" s="184"/>
      <c r="D349" s="172">
        <v>863700</v>
      </c>
    </row>
    <row r="350" spans="1:4">
      <c r="A350" s="189">
        <v>44558</v>
      </c>
      <c r="B350" s="182" t="s">
        <v>208</v>
      </c>
      <c r="C350" s="184"/>
      <c r="D350" s="172">
        <v>917800</v>
      </c>
    </row>
    <row r="351" spans="1:4">
      <c r="A351" s="189">
        <v>44558</v>
      </c>
      <c r="B351" s="182" t="s">
        <v>208</v>
      </c>
      <c r="C351" s="184"/>
      <c r="D351" s="172">
        <v>932010</v>
      </c>
    </row>
    <row r="352" spans="1:4" ht="30">
      <c r="A352" s="189">
        <v>44558</v>
      </c>
      <c r="B352" s="182" t="s">
        <v>335</v>
      </c>
      <c r="C352" s="184"/>
      <c r="D352" s="172">
        <v>323705.87</v>
      </c>
    </row>
    <row r="353" spans="1:4">
      <c r="A353" s="189">
        <v>44558</v>
      </c>
      <c r="B353" s="187" t="s">
        <v>247</v>
      </c>
      <c r="C353" s="184"/>
      <c r="D353" s="172">
        <v>1011400</v>
      </c>
    </row>
    <row r="354" spans="1:4">
      <c r="A354" s="190" t="s">
        <v>327</v>
      </c>
      <c r="B354" s="187" t="s">
        <v>244</v>
      </c>
      <c r="C354" s="184"/>
      <c r="D354" s="172">
        <v>27500</v>
      </c>
    </row>
    <row r="355" spans="1:4">
      <c r="A355" s="190" t="s">
        <v>327</v>
      </c>
      <c r="B355" s="187" t="s">
        <v>244</v>
      </c>
      <c r="C355" s="184"/>
      <c r="D355" s="171">
        <v>13500</v>
      </c>
    </row>
    <row r="356" spans="1:4">
      <c r="A356" s="190" t="s">
        <v>328</v>
      </c>
      <c r="B356" s="187" t="s">
        <v>262</v>
      </c>
      <c r="C356" s="184"/>
      <c r="D356" s="181">
        <v>58200</v>
      </c>
    </row>
    <row r="357" spans="1:4">
      <c r="A357" s="190" t="s">
        <v>326</v>
      </c>
      <c r="B357" s="187" t="s">
        <v>330</v>
      </c>
      <c r="C357" s="181"/>
      <c r="D357" s="181">
        <v>3696030</v>
      </c>
    </row>
    <row r="358" spans="1:4">
      <c r="A358" s="190" t="s">
        <v>326</v>
      </c>
      <c r="B358" s="198" t="s">
        <v>337</v>
      </c>
      <c r="C358" s="181"/>
      <c r="D358" s="181">
        <v>5943642.3200000003</v>
      </c>
    </row>
    <row r="359" spans="1:4">
      <c r="A359" s="185"/>
      <c r="B359" s="198"/>
      <c r="C359" s="181"/>
      <c r="D359" s="181"/>
    </row>
    <row r="360" spans="1:4">
      <c r="A360" s="180"/>
      <c r="B360" s="182"/>
      <c r="C360" s="181"/>
      <c r="D360" s="181"/>
    </row>
    <row r="361" spans="1:4">
      <c r="A361" s="180"/>
      <c r="B361" s="196"/>
      <c r="C361" s="181">
        <f>SUM(C341:C360)</f>
        <v>10527447</v>
      </c>
      <c r="D361" s="181">
        <f>SUM(D341:D360)</f>
        <v>13787488.190000001</v>
      </c>
    </row>
    <row r="362" spans="1:4">
      <c r="A362" s="180"/>
      <c r="B362" s="196" t="s">
        <v>242</v>
      </c>
      <c r="C362" s="181" t="e">
        <f>+C340+C361-D361</f>
        <v>#REF!</v>
      </c>
      <c r="D362" s="181"/>
    </row>
    <row r="364" spans="1:4">
      <c r="A364" s="201" t="s">
        <v>237</v>
      </c>
      <c r="B364" s="201"/>
      <c r="C364" s="201"/>
      <c r="D364" s="201"/>
    </row>
  </sheetData>
  <sortState xmlns:xlrd2="http://schemas.microsoft.com/office/spreadsheetml/2017/richdata2" ref="A8:D23">
    <sortCondition ref="A8:A23"/>
  </sortState>
  <mergeCells count="36">
    <mergeCell ref="A151:C151"/>
    <mergeCell ref="A153:B153"/>
    <mergeCell ref="A170:D170"/>
    <mergeCell ref="A144:D144"/>
    <mergeCell ref="A228:D228"/>
    <mergeCell ref="A176:C176"/>
    <mergeCell ref="A178:B178"/>
    <mergeCell ref="A196:D196"/>
    <mergeCell ref="A4:C4"/>
    <mergeCell ref="A6:B6"/>
    <mergeCell ref="A25:D25"/>
    <mergeCell ref="A124:C124"/>
    <mergeCell ref="A126:B126"/>
    <mergeCell ref="A96:C96"/>
    <mergeCell ref="A98:B98"/>
    <mergeCell ref="A116:D116"/>
    <mergeCell ref="A31:C31"/>
    <mergeCell ref="A33:B33"/>
    <mergeCell ref="A53:D53"/>
    <mergeCell ref="A59:C59"/>
    <mergeCell ref="A61:B61"/>
    <mergeCell ref="A80:D80"/>
    <mergeCell ref="A202:C202"/>
    <mergeCell ref="A204:B204"/>
    <mergeCell ref="A364:D364"/>
    <mergeCell ref="A302:C302"/>
    <mergeCell ref="A304:B304"/>
    <mergeCell ref="A335:D335"/>
    <mergeCell ref="A337:C337"/>
    <mergeCell ref="A339:B339"/>
    <mergeCell ref="A300:D300"/>
    <mergeCell ref="A233:C233"/>
    <mergeCell ref="A235:B235"/>
    <mergeCell ref="A264:D264"/>
    <mergeCell ref="A267:C267"/>
    <mergeCell ref="A269:B269"/>
  </mergeCells>
  <phoneticPr fontId="4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opLeftCell="A10" zoomScale="85" zoomScaleNormal="85" workbookViewId="0">
      <selection activeCell="D11" sqref="D11"/>
    </sheetView>
  </sheetViews>
  <sheetFormatPr defaultColWidth="9.140625" defaultRowHeight="12.75"/>
  <cols>
    <col min="1" max="1" width="9.42578125" style="119" customWidth="1"/>
    <col min="2" max="2" width="39.85546875" style="12" customWidth="1"/>
    <col min="3" max="3" width="18.42578125" style="76" customWidth="1"/>
    <col min="4" max="4" width="20.42578125" style="27" customWidth="1"/>
    <col min="5" max="5" width="20.5703125" style="14" customWidth="1"/>
    <col min="6" max="6" width="19.85546875" style="14" bestFit="1" customWidth="1"/>
    <col min="7" max="7" width="12.140625" style="14" customWidth="1"/>
    <col min="8" max="8" width="9.140625" style="14"/>
    <col min="9" max="9" width="33.28515625" style="14" customWidth="1"/>
    <col min="10" max="10" width="27.85546875" style="14" customWidth="1"/>
    <col min="11" max="11" width="32.85546875" style="14" customWidth="1"/>
    <col min="12" max="12" width="9.140625" style="14" customWidth="1"/>
    <col min="13" max="16384" width="9.140625" style="14"/>
  </cols>
  <sheetData>
    <row r="1" spans="1:11" ht="15.75">
      <c r="A1" s="202" t="s">
        <v>16</v>
      </c>
      <c r="B1" s="202"/>
      <c r="C1" s="202"/>
      <c r="D1" s="202"/>
    </row>
    <row r="3" spans="1:11" ht="15.75">
      <c r="A3" s="203" t="s">
        <v>209</v>
      </c>
      <c r="B3" s="203"/>
      <c r="C3" s="204">
        <v>44561</v>
      </c>
      <c r="D3" s="205"/>
    </row>
    <row r="4" spans="1:11">
      <c r="A4" s="206" t="s">
        <v>7</v>
      </c>
      <c r="B4" s="206"/>
      <c r="C4" s="206"/>
      <c r="D4" s="206"/>
    </row>
    <row r="5" spans="1:11">
      <c r="A5" s="207" t="s">
        <v>8</v>
      </c>
      <c r="B5" s="207"/>
      <c r="C5" s="207"/>
      <c r="D5" s="207"/>
    </row>
    <row r="6" spans="1:11" ht="30.75" customHeight="1">
      <c r="A6" s="98" t="s">
        <v>9</v>
      </c>
      <c r="B6" s="98" t="s">
        <v>10</v>
      </c>
      <c r="C6" s="122">
        <v>44196</v>
      </c>
      <c r="D6" s="122">
        <v>44561</v>
      </c>
    </row>
    <row r="7" spans="1:11">
      <c r="A7" s="99">
        <v>1</v>
      </c>
      <c r="B7" s="99" t="s">
        <v>17</v>
      </c>
      <c r="C7" s="100"/>
      <c r="D7" s="101"/>
    </row>
    <row r="8" spans="1:11">
      <c r="A8" s="99">
        <v>1.1000000000000001</v>
      </c>
      <c r="B8" s="99" t="s">
        <v>100</v>
      </c>
      <c r="C8" s="100"/>
      <c r="D8" s="101"/>
    </row>
    <row r="9" spans="1:11" ht="13.5" thickBot="1">
      <c r="A9" s="51" t="s">
        <v>11</v>
      </c>
      <c r="B9" s="52" t="s">
        <v>101</v>
      </c>
      <c r="C9" s="68">
        <v>866952.82350000739</v>
      </c>
      <c r="D9" s="63">
        <v>116079.19350001216</v>
      </c>
    </row>
    <row r="10" spans="1:11" ht="13.5" thickBot="1">
      <c r="A10" s="51" t="s">
        <v>12</v>
      </c>
      <c r="B10" s="52" t="s">
        <v>102</v>
      </c>
      <c r="C10" s="68">
        <v>0</v>
      </c>
      <c r="D10" s="63">
        <v>0</v>
      </c>
    </row>
    <row r="11" spans="1:11" ht="13.5" thickBot="1">
      <c r="A11" s="51" t="s">
        <v>13</v>
      </c>
      <c r="B11" s="52" t="s">
        <v>103</v>
      </c>
      <c r="C11" s="68">
        <v>950500</v>
      </c>
      <c r="D11" s="63">
        <v>948998.67648068175</v>
      </c>
      <c r="F11" s="26"/>
      <c r="I11" s="15"/>
    </row>
    <row r="12" spans="1:11" ht="13.5" thickBot="1">
      <c r="A12" s="51" t="s">
        <v>18</v>
      </c>
      <c r="B12" s="52" t="s">
        <v>5</v>
      </c>
      <c r="C12" s="68"/>
      <c r="D12" s="63"/>
    </row>
    <row r="13" spans="1:11" ht="13.5" thickBot="1">
      <c r="A13" s="51" t="s">
        <v>19</v>
      </c>
      <c r="B13" s="52" t="s">
        <v>104</v>
      </c>
      <c r="C13" s="68"/>
      <c r="D13" s="63"/>
      <c r="I13" s="16"/>
      <c r="J13" s="16"/>
    </row>
    <row r="14" spans="1:11" ht="13.5" thickBot="1">
      <c r="A14" s="51" t="s">
        <v>20</v>
      </c>
      <c r="B14" s="52" t="s">
        <v>0</v>
      </c>
      <c r="C14" s="68"/>
      <c r="D14" s="63"/>
      <c r="I14" s="17"/>
      <c r="J14" s="18"/>
      <c r="K14" s="19"/>
    </row>
    <row r="15" spans="1:11" ht="13.5" thickBot="1">
      <c r="A15" s="51" t="s">
        <v>21</v>
      </c>
      <c r="B15" s="52" t="s">
        <v>1</v>
      </c>
      <c r="C15" s="68"/>
      <c r="D15" s="63"/>
      <c r="I15" s="17"/>
      <c r="J15" s="18"/>
      <c r="K15" s="19"/>
    </row>
    <row r="16" spans="1:11" ht="13.5" thickBot="1">
      <c r="A16" s="51" t="s">
        <v>22</v>
      </c>
      <c r="B16" s="52" t="s">
        <v>105</v>
      </c>
      <c r="C16" s="68"/>
      <c r="D16" s="63"/>
      <c r="I16" s="17"/>
      <c r="J16" s="18"/>
      <c r="K16" s="19"/>
    </row>
    <row r="17" spans="1:11" ht="26.25" thickBot="1">
      <c r="A17" s="51" t="s">
        <v>23</v>
      </c>
      <c r="B17" s="52" t="s">
        <v>106</v>
      </c>
      <c r="C17" s="68"/>
      <c r="D17" s="63"/>
      <c r="I17" s="17"/>
      <c r="J17" s="18"/>
      <c r="K17" s="19"/>
    </row>
    <row r="18" spans="1:11" ht="13.5" thickBot="1">
      <c r="A18" s="51" t="s">
        <v>24</v>
      </c>
      <c r="B18" s="53"/>
      <c r="C18" s="68"/>
      <c r="D18" s="63"/>
      <c r="I18" s="17"/>
      <c r="J18" s="18"/>
      <c r="K18" s="19"/>
    </row>
    <row r="19" spans="1:11" ht="13.5" thickBot="1">
      <c r="A19" s="54" t="s">
        <v>107</v>
      </c>
      <c r="B19" s="50" t="s">
        <v>25</v>
      </c>
      <c r="C19" s="69">
        <v>1817452.8235000074</v>
      </c>
      <c r="D19" s="64">
        <v>1065077.8699806938</v>
      </c>
      <c r="I19" s="17"/>
      <c r="J19" s="18"/>
      <c r="K19" s="19"/>
    </row>
    <row r="20" spans="1:11" ht="13.5" thickBot="1">
      <c r="A20" s="120">
        <v>1.2</v>
      </c>
      <c r="B20" s="50" t="s">
        <v>108</v>
      </c>
      <c r="C20" s="68"/>
      <c r="D20" s="63"/>
      <c r="I20" s="17"/>
      <c r="J20" s="18"/>
      <c r="K20" s="19"/>
    </row>
    <row r="21" spans="1:11" ht="13.5" thickBot="1">
      <c r="A21" s="51" t="s">
        <v>26</v>
      </c>
      <c r="B21" s="52" t="s">
        <v>2</v>
      </c>
      <c r="C21" s="68">
        <v>309921894.16666669</v>
      </c>
      <c r="D21" s="63">
        <v>307578480.36041665</v>
      </c>
      <c r="F21" s="26">
        <v>-2343413.8062500358</v>
      </c>
      <c r="I21" s="17"/>
      <c r="J21" s="18"/>
      <c r="K21" s="19"/>
    </row>
    <row r="22" spans="1:11" ht="13.5" thickBot="1">
      <c r="A22" s="51" t="s">
        <v>27</v>
      </c>
      <c r="B22" s="52" t="s">
        <v>109</v>
      </c>
      <c r="C22" s="68"/>
      <c r="D22" s="63"/>
      <c r="I22" s="16"/>
      <c r="J22" s="16"/>
    </row>
    <row r="23" spans="1:11" ht="13.5" thickBot="1">
      <c r="A23" s="51" t="s">
        <v>28</v>
      </c>
      <c r="B23" s="52" t="s">
        <v>110</v>
      </c>
      <c r="C23" s="68"/>
      <c r="D23" s="63"/>
      <c r="I23" s="16"/>
      <c r="J23" s="16"/>
    </row>
    <row r="24" spans="1:11" ht="13.5" thickBot="1">
      <c r="A24" s="51" t="s">
        <v>29</v>
      </c>
      <c r="B24" s="52" t="s">
        <v>111</v>
      </c>
      <c r="C24" s="68"/>
      <c r="D24" s="63"/>
    </row>
    <row r="25" spans="1:11" ht="13.5" thickBot="1">
      <c r="A25" s="51" t="s">
        <v>30</v>
      </c>
      <c r="B25" s="52" t="s">
        <v>112</v>
      </c>
      <c r="C25" s="68"/>
      <c r="D25" s="63"/>
    </row>
    <row r="26" spans="1:11" ht="13.5" thickBot="1">
      <c r="A26" s="51" t="s">
        <v>31</v>
      </c>
      <c r="B26" s="52" t="s">
        <v>113</v>
      </c>
      <c r="C26" s="68"/>
      <c r="D26" s="63"/>
    </row>
    <row r="27" spans="1:11" ht="26.25" thickBot="1">
      <c r="A27" s="51" t="s">
        <v>32</v>
      </c>
      <c r="B27" s="52" t="s">
        <v>114</v>
      </c>
      <c r="C27" s="68">
        <v>302000000</v>
      </c>
      <c r="D27" s="63">
        <v>302000000</v>
      </c>
      <c r="F27" s="26">
        <v>-1.9999980926513672E-2</v>
      </c>
    </row>
    <row r="28" spans="1:11" ht="13.5" thickBot="1">
      <c r="A28" s="51" t="s">
        <v>33</v>
      </c>
      <c r="B28" s="52" t="s">
        <v>115</v>
      </c>
      <c r="C28" s="68">
        <v>12242465</v>
      </c>
      <c r="D28" s="63">
        <v>12242465</v>
      </c>
    </row>
    <row r="29" spans="1:11" ht="13.5" thickBot="1">
      <c r="A29" s="51" t="s">
        <v>34</v>
      </c>
      <c r="B29" s="52"/>
      <c r="C29" s="68"/>
      <c r="D29" s="63"/>
    </row>
    <row r="30" spans="1:11" ht="13.5" thickBot="1">
      <c r="A30" s="120" t="s">
        <v>35</v>
      </c>
      <c r="B30" s="55" t="s">
        <v>36</v>
      </c>
      <c r="C30" s="69">
        <v>624164359.16666675</v>
      </c>
      <c r="D30" s="64">
        <v>621820945.36041665</v>
      </c>
    </row>
    <row r="31" spans="1:11" ht="13.5" thickBot="1">
      <c r="A31" s="54">
        <v>1.3</v>
      </c>
      <c r="B31" s="55" t="s">
        <v>37</v>
      </c>
      <c r="C31" s="70">
        <v>625981811.99016678</v>
      </c>
      <c r="D31" s="65">
        <v>622886023.23039734</v>
      </c>
    </row>
    <row r="32" spans="1:11" ht="13.5" thickBot="1">
      <c r="A32" s="120">
        <v>2</v>
      </c>
      <c r="B32" s="55" t="s">
        <v>116</v>
      </c>
      <c r="C32" s="68"/>
      <c r="D32" s="63"/>
    </row>
    <row r="33" spans="1:13" ht="23.25" customHeight="1" thickBot="1">
      <c r="A33" s="120">
        <v>2.1</v>
      </c>
      <c r="B33" s="55" t="s">
        <v>117</v>
      </c>
      <c r="C33" s="68"/>
      <c r="D33" s="63"/>
      <c r="F33" s="14">
        <v>1845470.8821624997</v>
      </c>
    </row>
    <row r="34" spans="1:13" ht="39.75" customHeight="1" thickBot="1">
      <c r="A34" s="51" t="s">
        <v>38</v>
      </c>
      <c r="B34" s="55" t="s">
        <v>39</v>
      </c>
      <c r="C34" s="71"/>
      <c r="D34" s="66"/>
    </row>
    <row r="35" spans="1:13" ht="13.5" thickBot="1">
      <c r="A35" s="51" t="s">
        <v>40</v>
      </c>
      <c r="B35" s="52" t="s">
        <v>41</v>
      </c>
      <c r="C35" s="71">
        <v>0</v>
      </c>
      <c r="D35" s="66"/>
    </row>
    <row r="36" spans="1:13" ht="13.5" thickBot="1">
      <c r="A36" s="51" t="s">
        <v>42</v>
      </c>
      <c r="B36" s="52" t="s">
        <v>118</v>
      </c>
      <c r="C36" s="71">
        <v>0</v>
      </c>
      <c r="D36" s="66">
        <v>0</v>
      </c>
    </row>
    <row r="37" spans="1:13" ht="13.5" thickBot="1">
      <c r="A37" s="51" t="s">
        <v>43</v>
      </c>
      <c r="B37" s="52" t="s">
        <v>119</v>
      </c>
      <c r="C37" s="71">
        <v>5312183.6375909084</v>
      </c>
      <c r="D37" s="66">
        <v>15079763.86940909</v>
      </c>
    </row>
    <row r="38" spans="1:13" ht="13.5" thickBot="1">
      <c r="A38" s="51" t="s">
        <v>44</v>
      </c>
      <c r="B38" s="52" t="s">
        <v>120</v>
      </c>
      <c r="C38" s="71">
        <v>1012000</v>
      </c>
      <c r="D38" s="66">
        <v>0</v>
      </c>
    </row>
    <row r="39" spans="1:13" ht="13.5" thickBot="1">
      <c r="A39" s="51" t="s">
        <v>45</v>
      </c>
      <c r="B39" s="52" t="s">
        <v>121</v>
      </c>
      <c r="C39" s="71">
        <v>0</v>
      </c>
      <c r="D39" s="66">
        <v>0</v>
      </c>
    </row>
    <row r="40" spans="1:13" ht="13.5" thickBot="1">
      <c r="A40" s="51" t="s">
        <v>46</v>
      </c>
      <c r="B40" s="52" t="s">
        <v>122</v>
      </c>
      <c r="C40" s="71"/>
      <c r="D40" s="66"/>
      <c r="H40" s="16"/>
      <c r="I40" s="16"/>
      <c r="J40" s="16"/>
      <c r="K40" s="16"/>
      <c r="L40" s="16"/>
      <c r="M40" s="16"/>
    </row>
    <row r="41" spans="1:13" ht="13.5" thickBot="1">
      <c r="A41" s="51" t="s">
        <v>47</v>
      </c>
      <c r="B41" s="52" t="s">
        <v>123</v>
      </c>
      <c r="C41" s="71"/>
      <c r="D41" s="66"/>
      <c r="H41" s="16"/>
      <c r="I41" s="16"/>
      <c r="J41" s="16"/>
      <c r="K41" s="16"/>
      <c r="L41" s="16"/>
      <c r="M41" s="16"/>
    </row>
    <row r="42" spans="1:13" ht="13.5" thickBot="1">
      <c r="A42" s="51" t="s">
        <v>48</v>
      </c>
      <c r="B42" s="52" t="s">
        <v>3</v>
      </c>
      <c r="C42" s="71"/>
      <c r="D42" s="66"/>
      <c r="H42" s="16"/>
      <c r="I42" s="16"/>
      <c r="J42" s="16"/>
      <c r="K42" s="16"/>
      <c r="L42" s="16"/>
      <c r="M42" s="16"/>
    </row>
    <row r="43" spans="1:13" ht="13.5" thickBot="1">
      <c r="A43" s="51" t="s">
        <v>49</v>
      </c>
      <c r="B43" s="52" t="s">
        <v>124</v>
      </c>
      <c r="C43" s="71"/>
      <c r="D43" s="66"/>
      <c r="H43" s="16"/>
      <c r="I43" s="16"/>
      <c r="J43" s="16"/>
      <c r="K43" s="16"/>
      <c r="L43" s="16"/>
      <c r="M43" s="16"/>
    </row>
    <row r="44" spans="1:13" ht="13.5" thickBot="1">
      <c r="A44" s="51" t="s">
        <v>50</v>
      </c>
      <c r="B44" s="52" t="s">
        <v>125</v>
      </c>
      <c r="C44" s="71">
        <v>37500000</v>
      </c>
      <c r="D44" s="66">
        <v>37500000</v>
      </c>
      <c r="H44" s="16"/>
      <c r="I44" s="16"/>
      <c r="J44" s="16"/>
      <c r="K44" s="16"/>
      <c r="L44" s="16"/>
      <c r="M44" s="16"/>
    </row>
    <row r="45" spans="1:13" ht="39" thickBot="1">
      <c r="A45" s="56" t="s">
        <v>51</v>
      </c>
      <c r="B45" s="52" t="s">
        <v>126</v>
      </c>
      <c r="C45" s="71"/>
      <c r="D45" s="116"/>
      <c r="H45" s="16"/>
      <c r="I45" s="16"/>
      <c r="J45" s="16"/>
      <c r="K45" s="16"/>
      <c r="L45" s="16"/>
      <c r="M45" s="16"/>
    </row>
    <row r="46" spans="1:13" ht="13.5" thickBot="1">
      <c r="A46" s="56" t="s">
        <v>52</v>
      </c>
      <c r="B46" s="52"/>
      <c r="C46" s="71"/>
      <c r="D46" s="66"/>
      <c r="H46" s="16"/>
      <c r="I46" s="16"/>
      <c r="J46" s="16"/>
      <c r="K46" s="16"/>
      <c r="L46" s="16"/>
      <c r="M46" s="16"/>
    </row>
    <row r="47" spans="1:13" ht="13.5" thickBot="1">
      <c r="A47" s="57" t="s">
        <v>127</v>
      </c>
      <c r="B47" s="55" t="s">
        <v>128</v>
      </c>
      <c r="C47" s="72">
        <v>43824183.637590908</v>
      </c>
      <c r="D47" s="80">
        <v>52579763.869409092</v>
      </c>
      <c r="H47" s="16"/>
      <c r="I47" s="16"/>
      <c r="J47" s="16"/>
      <c r="K47" s="16"/>
      <c r="L47" s="16"/>
      <c r="M47" s="16"/>
    </row>
    <row r="48" spans="1:13" ht="13.5" thickBot="1">
      <c r="A48" s="58" t="s">
        <v>53</v>
      </c>
      <c r="B48" s="59" t="s">
        <v>54</v>
      </c>
      <c r="C48" s="67"/>
      <c r="D48" s="81"/>
      <c r="H48" s="16"/>
      <c r="I48" s="20"/>
      <c r="J48" s="21"/>
      <c r="K48" s="18"/>
      <c r="L48" s="16"/>
      <c r="M48" s="16"/>
    </row>
    <row r="49" spans="1:13" ht="13.5" thickBot="1">
      <c r="A49" s="51" t="s">
        <v>55</v>
      </c>
      <c r="B49" s="53" t="s">
        <v>4</v>
      </c>
      <c r="C49" s="68">
        <v>12000000</v>
      </c>
      <c r="D49" s="63">
        <v>0</v>
      </c>
      <c r="H49" s="16"/>
      <c r="I49" s="20"/>
      <c r="J49" s="21"/>
      <c r="K49" s="18"/>
      <c r="L49" s="16"/>
      <c r="M49" s="16"/>
    </row>
    <row r="50" spans="1:13" ht="13.5" thickBot="1">
      <c r="A50" s="51" t="s">
        <v>56</v>
      </c>
      <c r="B50" s="53" t="s">
        <v>129</v>
      </c>
      <c r="C50" s="68"/>
      <c r="D50" s="63"/>
      <c r="H50" s="16"/>
      <c r="I50" s="20"/>
      <c r="J50" s="21"/>
      <c r="K50" s="21"/>
      <c r="L50" s="16"/>
      <c r="M50" s="16"/>
    </row>
    <row r="51" spans="1:13" ht="13.5" thickBot="1">
      <c r="A51" s="51" t="s">
        <v>57</v>
      </c>
      <c r="B51" s="53" t="s">
        <v>130</v>
      </c>
      <c r="C51" s="68"/>
      <c r="D51" s="63"/>
      <c r="H51" s="16"/>
      <c r="I51" s="20"/>
      <c r="J51" s="21"/>
      <c r="K51" s="18"/>
      <c r="L51" s="16"/>
      <c r="M51" s="16"/>
    </row>
    <row r="52" spans="1:13" ht="13.5" thickBot="1">
      <c r="A52" s="51" t="s">
        <v>58</v>
      </c>
      <c r="B52" s="53" t="s">
        <v>131</v>
      </c>
      <c r="C52" s="68"/>
      <c r="D52" s="63"/>
      <c r="H52" s="16"/>
      <c r="I52" s="20"/>
      <c r="J52" s="21"/>
      <c r="K52" s="18"/>
      <c r="L52" s="16"/>
      <c r="M52" s="16"/>
    </row>
    <row r="53" spans="1:13" ht="13.5" thickBot="1">
      <c r="A53" s="51" t="s">
        <v>59</v>
      </c>
      <c r="B53" s="53"/>
      <c r="C53" s="68"/>
      <c r="D53" s="63"/>
      <c r="H53" s="16"/>
      <c r="I53" s="20"/>
      <c r="J53" s="21"/>
      <c r="K53" s="18"/>
      <c r="L53" s="16"/>
      <c r="M53" s="16"/>
    </row>
    <row r="54" spans="1:13" ht="13.5" thickBot="1">
      <c r="A54" s="120" t="s">
        <v>60</v>
      </c>
      <c r="B54" s="50" t="s">
        <v>132</v>
      </c>
      <c r="C54" s="69">
        <v>12000000</v>
      </c>
      <c r="D54" s="64">
        <v>0</v>
      </c>
      <c r="H54" s="16"/>
      <c r="I54" s="22"/>
      <c r="J54" s="21"/>
      <c r="K54" s="21"/>
      <c r="L54" s="16"/>
      <c r="M54" s="16"/>
    </row>
    <row r="55" spans="1:13" ht="13.5" thickBot="1">
      <c r="A55" s="54">
        <v>2.2000000000000002</v>
      </c>
      <c r="B55" s="50" t="s">
        <v>61</v>
      </c>
      <c r="C55" s="64">
        <v>55824183.637590908</v>
      </c>
      <c r="D55" s="64">
        <v>52579763.869409092</v>
      </c>
      <c r="H55" s="16"/>
      <c r="I55" s="22"/>
      <c r="J55" s="21"/>
      <c r="K55" s="21"/>
      <c r="L55" s="16"/>
      <c r="M55" s="16"/>
    </row>
    <row r="56" spans="1:13" ht="13.5" thickBot="1">
      <c r="A56" s="120">
        <v>2.2999999999999998</v>
      </c>
      <c r="B56" s="53" t="s">
        <v>133</v>
      </c>
      <c r="C56" s="68">
        <v>40508800</v>
      </c>
      <c r="D56" s="63">
        <v>40508800</v>
      </c>
      <c r="H56" s="16"/>
      <c r="I56" s="22"/>
      <c r="J56" s="21"/>
      <c r="K56" s="21"/>
      <c r="L56" s="16"/>
      <c r="M56" s="16"/>
    </row>
    <row r="57" spans="1:13" ht="13.5" thickBot="1">
      <c r="A57" s="51" t="s">
        <v>62</v>
      </c>
      <c r="B57" s="53" t="s">
        <v>134</v>
      </c>
      <c r="C57" s="71"/>
      <c r="D57" s="66"/>
      <c r="H57" s="16"/>
      <c r="I57" s="22"/>
      <c r="J57" s="21"/>
      <c r="K57" s="21"/>
      <c r="L57" s="16"/>
      <c r="M57" s="16"/>
    </row>
    <row r="58" spans="1:13" ht="13.5" thickBot="1">
      <c r="A58" s="51" t="s">
        <v>63</v>
      </c>
      <c r="B58" s="60" t="s">
        <v>135</v>
      </c>
      <c r="C58" s="71"/>
      <c r="D58" s="66"/>
      <c r="H58" s="16"/>
      <c r="I58" s="22"/>
      <c r="J58" s="21"/>
      <c r="K58" s="21"/>
      <c r="L58" s="16"/>
      <c r="M58" s="16"/>
    </row>
    <row r="59" spans="1:13" ht="13.5" thickBot="1">
      <c r="A59" s="51" t="s">
        <v>64</v>
      </c>
      <c r="B59" s="60" t="s">
        <v>136</v>
      </c>
      <c r="C59" s="71">
        <v>40508800</v>
      </c>
      <c r="D59" s="66">
        <v>40508800</v>
      </c>
      <c r="H59" s="16"/>
      <c r="I59" s="16"/>
      <c r="J59" s="16"/>
      <c r="K59" s="16"/>
      <c r="L59" s="16"/>
      <c r="M59" s="16"/>
    </row>
    <row r="60" spans="1:13" ht="13.5" thickBot="1">
      <c r="A60" s="51" t="s">
        <v>66</v>
      </c>
      <c r="B60" s="53" t="s">
        <v>65</v>
      </c>
      <c r="C60" s="71"/>
      <c r="D60" s="66"/>
      <c r="I60" s="23"/>
      <c r="J60" s="19"/>
      <c r="K60" s="19"/>
    </row>
    <row r="61" spans="1:13" ht="13.5" thickBot="1">
      <c r="A61" s="51" t="s">
        <v>67</v>
      </c>
      <c r="B61" s="53" t="s">
        <v>68</v>
      </c>
      <c r="C61" s="71"/>
      <c r="D61" s="66"/>
      <c r="J61" s="24"/>
      <c r="K61" s="25"/>
    </row>
    <row r="62" spans="1:13" ht="13.5" thickBot="1">
      <c r="A62" s="51" t="s">
        <v>69</v>
      </c>
      <c r="B62" s="53" t="s">
        <v>137</v>
      </c>
      <c r="C62" s="71"/>
      <c r="D62" s="66"/>
    </row>
    <row r="63" spans="1:13" ht="13.5" thickBot="1">
      <c r="A63" s="51" t="s">
        <v>71</v>
      </c>
      <c r="B63" s="53" t="s">
        <v>76</v>
      </c>
      <c r="C63" s="71"/>
      <c r="D63" s="66"/>
    </row>
    <row r="64" spans="1:13" ht="13.5" thickBot="1">
      <c r="A64" s="51" t="s">
        <v>72</v>
      </c>
      <c r="B64" s="53" t="s">
        <v>138</v>
      </c>
      <c r="C64" s="71">
        <v>414424660</v>
      </c>
      <c r="D64" s="66">
        <v>414424660</v>
      </c>
    </row>
    <row r="65" spans="1:7" ht="13.5" thickBot="1">
      <c r="A65" s="51" t="s">
        <v>139</v>
      </c>
      <c r="B65" s="53" t="s">
        <v>77</v>
      </c>
      <c r="C65" s="73">
        <v>115224168.35257575</v>
      </c>
      <c r="D65" s="66">
        <v>115372799.38098826</v>
      </c>
      <c r="F65" s="26">
        <v>-148631.02841250598</v>
      </c>
    </row>
    <row r="66" spans="1:7" ht="15.75" thickBot="1">
      <c r="A66" s="51" t="s">
        <v>140</v>
      </c>
      <c r="B66" s="61"/>
      <c r="C66" s="74"/>
      <c r="D66" s="66"/>
    </row>
    <row r="67" spans="1:7" ht="13.5" thickBot="1">
      <c r="A67" s="120" t="s">
        <v>141</v>
      </c>
      <c r="B67" s="62" t="s">
        <v>142</v>
      </c>
      <c r="C67" s="75">
        <v>570157628.35257578</v>
      </c>
      <c r="D67" s="82">
        <v>570306259.38098824</v>
      </c>
    </row>
    <row r="68" spans="1:7" ht="13.5" thickBot="1">
      <c r="A68" s="120">
        <v>2.4</v>
      </c>
      <c r="B68" s="50" t="s">
        <v>143</v>
      </c>
      <c r="C68" s="70">
        <v>625981811.99016666</v>
      </c>
      <c r="D68" s="65">
        <v>622886023.25039732</v>
      </c>
      <c r="F68" s="48">
        <v>26311106.664776143</v>
      </c>
      <c r="G68" s="49" t="e">
        <v>#REF!</v>
      </c>
    </row>
    <row r="69" spans="1:7">
      <c r="C69" s="76">
        <v>0</v>
      </c>
      <c r="D69" s="76">
        <v>1.9999980926513672E-2</v>
      </c>
      <c r="F69" s="46" t="e">
        <v>#REF!</v>
      </c>
    </row>
    <row r="70" spans="1:7">
      <c r="B70" s="12" t="s">
        <v>207</v>
      </c>
      <c r="F70" s="46" t="e">
        <v>#REF!</v>
      </c>
    </row>
    <row r="71" spans="1:7">
      <c r="B71" s="28"/>
    </row>
    <row r="72" spans="1:7">
      <c r="B72" s="12" t="s">
        <v>239</v>
      </c>
    </row>
    <row r="77" spans="1:7">
      <c r="F77" s="26">
        <v>230596967.73356402</v>
      </c>
    </row>
    <row r="78" spans="1:7">
      <c r="F78" s="26">
        <v>-15680213.012435973</v>
      </c>
    </row>
  </sheetData>
  <mergeCells count="5">
    <mergeCell ref="A1:D1"/>
    <mergeCell ref="A3:B3"/>
    <mergeCell ref="C3:D3"/>
    <mergeCell ref="A4:D4"/>
    <mergeCell ref="A5:D5"/>
  </mergeCells>
  <pageMargins left="0.7" right="0.7" top="0.75" bottom="0.3"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zoomScale="70" zoomScaleNormal="70" workbookViewId="0">
      <selection activeCell="C46" sqref="C46"/>
    </sheetView>
  </sheetViews>
  <sheetFormatPr defaultColWidth="9.140625" defaultRowHeight="14.25"/>
  <cols>
    <col min="1" max="1" width="7.85546875" style="9" customWidth="1"/>
    <col min="2" max="2" width="59.28515625" style="13" customWidth="1"/>
    <col min="3" max="3" width="18.5703125" style="1" customWidth="1"/>
    <col min="4" max="4" width="20.85546875" style="1" customWidth="1"/>
    <col min="5" max="5" width="15" style="1" customWidth="1"/>
    <col min="6" max="6" width="13.140625" style="1" customWidth="1"/>
    <col min="7" max="7" width="9.140625" style="1"/>
    <col min="8" max="8" width="12.7109375" style="1" bestFit="1" customWidth="1"/>
    <col min="9" max="16384" width="9.140625" style="1"/>
  </cols>
  <sheetData>
    <row r="1" spans="1:7" ht="15.75">
      <c r="A1" s="202" t="s">
        <v>6</v>
      </c>
      <c r="B1" s="202"/>
    </row>
    <row r="2" spans="1:7" ht="15.75">
      <c r="A2" s="2"/>
      <c r="B2" s="118" t="s">
        <v>235</v>
      </c>
    </row>
    <row r="3" spans="1:7" ht="15" customHeight="1">
      <c r="A3" s="208" t="s">
        <v>7</v>
      </c>
      <c r="B3" s="208"/>
      <c r="C3" s="213">
        <v>44561</v>
      </c>
      <c r="D3" s="213"/>
    </row>
    <row r="4" spans="1:7" ht="15" thickBot="1">
      <c r="A4" s="209" t="s">
        <v>8</v>
      </c>
      <c r="B4" s="209"/>
    </row>
    <row r="5" spans="1:7" ht="31.5" customHeight="1" thickBot="1">
      <c r="A5" s="77" t="s">
        <v>9</v>
      </c>
      <c r="B5" s="108" t="s">
        <v>10</v>
      </c>
      <c r="C5" s="122">
        <v>44196</v>
      </c>
      <c r="D5" s="122">
        <v>44561</v>
      </c>
    </row>
    <row r="6" spans="1:7" ht="15" thickBot="1">
      <c r="A6" s="51">
        <v>1</v>
      </c>
      <c r="B6" s="50" t="s">
        <v>144</v>
      </c>
      <c r="C6" s="102">
        <v>97024374.550000012</v>
      </c>
      <c r="D6" s="107">
        <v>80328582.718181819</v>
      </c>
    </row>
    <row r="7" spans="1:7" ht="15" thickBot="1">
      <c r="A7" s="51">
        <v>2</v>
      </c>
      <c r="B7" s="53" t="s">
        <v>145</v>
      </c>
      <c r="C7" s="102"/>
      <c r="D7" s="107"/>
    </row>
    <row r="8" spans="1:7" ht="15" thickBot="1">
      <c r="A8" s="120">
        <v>3</v>
      </c>
      <c r="B8" s="50" t="s">
        <v>146</v>
      </c>
      <c r="C8" s="103">
        <v>97024374.550000012</v>
      </c>
      <c r="D8" s="103">
        <v>80328582.718181819</v>
      </c>
    </row>
    <row r="9" spans="1:7" ht="15" thickBot="1">
      <c r="A9" s="51">
        <v>4</v>
      </c>
      <c r="B9" s="53" t="s">
        <v>147</v>
      </c>
      <c r="C9" s="102"/>
      <c r="D9" s="107"/>
    </row>
    <row r="10" spans="1:7" ht="15" thickBot="1">
      <c r="A10" s="51">
        <v>5</v>
      </c>
      <c r="B10" s="53" t="s">
        <v>148</v>
      </c>
      <c r="C10" s="102"/>
      <c r="D10" s="107"/>
    </row>
    <row r="11" spans="1:7" ht="15" thickBot="1">
      <c r="A11" s="51">
        <v>6</v>
      </c>
      <c r="B11" s="53" t="s">
        <v>149</v>
      </c>
      <c r="C11" s="102"/>
      <c r="D11" s="107"/>
    </row>
    <row r="12" spans="1:7" ht="19.5" customHeight="1" thickBot="1">
      <c r="A12" s="51">
        <v>7</v>
      </c>
      <c r="B12" s="53" t="s">
        <v>150</v>
      </c>
      <c r="C12" s="102"/>
      <c r="D12" s="107"/>
    </row>
    <row r="13" spans="1:7" ht="15" thickBot="1">
      <c r="A13" s="51">
        <v>8</v>
      </c>
      <c r="B13" s="53" t="s">
        <v>151</v>
      </c>
      <c r="C13" s="102"/>
      <c r="D13" s="107"/>
      <c r="E13" s="5"/>
      <c r="F13" s="5"/>
      <c r="G13" s="5"/>
    </row>
    <row r="14" spans="1:7" ht="15" thickBot="1">
      <c r="A14" s="51">
        <v>9</v>
      </c>
      <c r="B14" s="53" t="s">
        <v>152</v>
      </c>
      <c r="C14" s="102">
        <v>42956344.670000002</v>
      </c>
      <c r="D14" s="107">
        <v>8290723.0499999998</v>
      </c>
      <c r="E14" s="115">
        <v>80178450.366250008</v>
      </c>
      <c r="F14" s="5"/>
      <c r="G14" s="5"/>
    </row>
    <row r="15" spans="1:7" ht="15" thickBot="1">
      <c r="A15" s="51">
        <v>10</v>
      </c>
      <c r="B15" s="53" t="s">
        <v>153</v>
      </c>
      <c r="C15" s="102">
        <v>54060773.951250002</v>
      </c>
      <c r="D15" s="117">
        <v>70933181.866250008</v>
      </c>
      <c r="E15" s="115">
        <v>79223904.916250005</v>
      </c>
      <c r="F15" s="5"/>
      <c r="G15" s="5"/>
    </row>
    <row r="16" spans="1:7" ht="15" thickBot="1">
      <c r="A16" s="51">
        <v>11</v>
      </c>
      <c r="B16" s="53" t="s">
        <v>154</v>
      </c>
      <c r="C16" s="102"/>
      <c r="D16" s="117"/>
      <c r="E16" s="5"/>
      <c r="F16" s="5"/>
      <c r="G16" s="5"/>
    </row>
    <row r="17" spans="1:8" ht="15" thickBot="1">
      <c r="A17" s="51">
        <v>12</v>
      </c>
      <c r="B17" s="53" t="s">
        <v>155</v>
      </c>
      <c r="C17" s="102">
        <v>854945.45</v>
      </c>
      <c r="D17" s="117">
        <v>954545.45</v>
      </c>
      <c r="E17" s="129">
        <v>0</v>
      </c>
      <c r="F17" s="5"/>
      <c r="G17" s="5"/>
    </row>
    <row r="18" spans="1:8" ht="15" thickBot="1">
      <c r="A18" s="51">
        <v>13</v>
      </c>
      <c r="B18" s="53" t="s">
        <v>156</v>
      </c>
      <c r="C18" s="102"/>
      <c r="D18" s="107"/>
      <c r="E18" s="5"/>
      <c r="F18" s="5"/>
      <c r="G18" s="5"/>
    </row>
    <row r="19" spans="1:8" ht="15" thickBot="1">
      <c r="A19" s="51">
        <v>14</v>
      </c>
      <c r="B19" s="53" t="s">
        <v>157</v>
      </c>
      <c r="C19" s="102"/>
      <c r="D19" s="107"/>
      <c r="E19" s="5"/>
      <c r="F19" s="5"/>
      <c r="G19" s="5"/>
    </row>
    <row r="20" spans="1:8" ht="15" thickBot="1">
      <c r="A20" s="51">
        <v>15</v>
      </c>
      <c r="B20" s="53" t="s">
        <v>158</v>
      </c>
      <c r="C20" s="102"/>
      <c r="D20" s="107"/>
      <c r="E20" s="6"/>
      <c r="F20" s="5"/>
      <c r="G20" s="5"/>
    </row>
    <row r="21" spans="1:8" ht="15" thickBot="1">
      <c r="A21" s="51">
        <v>16</v>
      </c>
      <c r="B21" s="53" t="s">
        <v>159</v>
      </c>
      <c r="C21" s="102"/>
      <c r="D21" s="107"/>
      <c r="E21" s="8"/>
      <c r="F21" s="5"/>
      <c r="G21" s="5"/>
    </row>
    <row r="22" spans="1:8" ht="15" thickBot="1">
      <c r="A22" s="120">
        <v>17</v>
      </c>
      <c r="B22" s="53" t="s">
        <v>160</v>
      </c>
      <c r="C22" s="102"/>
      <c r="D22" s="107"/>
      <c r="E22" s="8"/>
      <c r="F22" s="5"/>
      <c r="G22" s="5"/>
    </row>
    <row r="23" spans="1:8" ht="15" thickBot="1">
      <c r="A23" s="120">
        <v>18</v>
      </c>
      <c r="B23" s="50" t="s">
        <v>161</v>
      </c>
      <c r="C23" s="103">
        <v>-847689.52124999161</v>
      </c>
      <c r="D23" s="103">
        <v>150132.35193181341</v>
      </c>
      <c r="E23" s="8"/>
      <c r="F23" s="5"/>
      <c r="G23" s="5"/>
    </row>
    <row r="24" spans="1:8" ht="15" thickBot="1">
      <c r="A24" s="120">
        <v>19</v>
      </c>
      <c r="B24" s="53" t="s">
        <v>162</v>
      </c>
      <c r="C24" s="102">
        <v>0</v>
      </c>
      <c r="D24" s="107">
        <v>1501.323519318134</v>
      </c>
      <c r="E24" s="8"/>
      <c r="F24" s="5"/>
      <c r="G24" s="5"/>
    </row>
    <row r="25" spans="1:8" ht="15" thickBot="1">
      <c r="A25" s="120">
        <v>20</v>
      </c>
      <c r="B25" s="50" t="s">
        <v>14</v>
      </c>
      <c r="C25" s="103">
        <v>-847689.52124999161</v>
      </c>
      <c r="D25" s="107">
        <v>148631.02841249527</v>
      </c>
      <c r="E25" s="7"/>
      <c r="F25" s="5"/>
      <c r="G25" s="5"/>
    </row>
    <row r="26" spans="1:8" ht="15" thickBot="1">
      <c r="A26" s="120">
        <v>21</v>
      </c>
      <c r="B26" s="50" t="s">
        <v>163</v>
      </c>
      <c r="C26" s="102"/>
      <c r="D26" s="107"/>
      <c r="E26" s="5"/>
      <c r="F26" s="5"/>
      <c r="G26" s="5"/>
      <c r="H26" s="1">
        <v>450752203</v>
      </c>
    </row>
    <row r="27" spans="1:8" ht="15" thickBot="1">
      <c r="A27" s="120">
        <v>22</v>
      </c>
      <c r="B27" s="78" t="s">
        <v>164</v>
      </c>
      <c r="C27" s="104"/>
      <c r="D27" s="107"/>
      <c r="E27" s="128">
        <v>-1501.3235193300061</v>
      </c>
      <c r="F27" s="5"/>
      <c r="G27" s="5"/>
    </row>
    <row r="28" spans="1:8" ht="15" thickBot="1">
      <c r="A28" s="120">
        <v>23</v>
      </c>
      <c r="B28" s="78" t="s">
        <v>165</v>
      </c>
      <c r="C28" s="104"/>
      <c r="D28" s="107"/>
      <c r="E28" s="5"/>
      <c r="F28" s="5"/>
      <c r="G28" s="5"/>
    </row>
    <row r="29" spans="1:8" ht="15" thickBot="1">
      <c r="A29" s="210"/>
      <c r="B29" s="79" t="s">
        <v>166</v>
      </c>
      <c r="C29" s="105"/>
      <c r="D29" s="107"/>
      <c r="E29" s="5"/>
      <c r="F29" s="5"/>
      <c r="G29" s="5"/>
    </row>
    <row r="30" spans="1:8" ht="15" thickBot="1">
      <c r="A30" s="211"/>
      <c r="B30" s="79" t="s">
        <v>167</v>
      </c>
      <c r="C30" s="105"/>
      <c r="D30" s="107"/>
      <c r="E30" s="5"/>
      <c r="F30" s="5"/>
      <c r="G30" s="5"/>
    </row>
    <row r="31" spans="1:8" ht="15" thickBot="1">
      <c r="A31" s="212"/>
      <c r="B31" s="79" t="s">
        <v>168</v>
      </c>
      <c r="C31" s="105"/>
      <c r="D31" s="107"/>
      <c r="E31" s="5"/>
      <c r="F31" s="115">
        <v>148631.02841249527</v>
      </c>
      <c r="G31" s="5"/>
    </row>
    <row r="32" spans="1:8" ht="15" thickBot="1">
      <c r="A32" s="120">
        <v>24</v>
      </c>
      <c r="B32" s="78" t="s">
        <v>169</v>
      </c>
      <c r="C32" s="104"/>
      <c r="D32" s="107"/>
      <c r="E32" s="5"/>
      <c r="F32" s="5"/>
      <c r="G32" s="5"/>
    </row>
    <row r="33" spans="1:7" ht="17.25" customHeight="1" thickBot="1">
      <c r="A33" s="120">
        <v>25</v>
      </c>
      <c r="B33" s="50" t="s">
        <v>170</v>
      </c>
      <c r="C33" s="106"/>
      <c r="D33" s="107"/>
      <c r="E33" s="115">
        <v>147129.70489318785</v>
      </c>
      <c r="F33" s="5"/>
      <c r="G33" s="5"/>
    </row>
    <row r="34" spans="1:7">
      <c r="B34" s="12" t="s">
        <v>207</v>
      </c>
      <c r="C34" s="1" t="s">
        <v>15</v>
      </c>
    </row>
    <row r="35" spans="1:7" s="14" customFormat="1" ht="12.75">
      <c r="A35" s="121"/>
      <c r="B35" s="12" t="s">
        <v>239</v>
      </c>
      <c r="C35" s="76"/>
      <c r="D35" s="27"/>
      <c r="E35" s="26">
        <v>1501.3235193074215</v>
      </c>
    </row>
    <row r="36" spans="1:7" ht="15">
      <c r="A36" s="11"/>
      <c r="B36" s="12"/>
    </row>
    <row r="37" spans="1:7" ht="18">
      <c r="B37" s="10"/>
      <c r="E37" s="124">
        <v>-1501.3235193300061</v>
      </c>
      <c r="F37" s="1">
        <v>0</v>
      </c>
    </row>
    <row r="38" spans="1:7">
      <c r="F38" s="1">
        <v>0</v>
      </c>
    </row>
    <row r="39" spans="1:7">
      <c r="E39" s="125">
        <v>-1501.3235193181317</v>
      </c>
    </row>
    <row r="41" spans="1:7">
      <c r="E41" s="125">
        <v>-1501.3235193181317</v>
      </c>
    </row>
  </sheetData>
  <mergeCells count="5">
    <mergeCell ref="A1:B1"/>
    <mergeCell ref="A3:B3"/>
    <mergeCell ref="A4:B4"/>
    <mergeCell ref="A29:A31"/>
    <mergeCell ref="C3:D3"/>
  </mergeCells>
  <pageMargins left="0.45" right="0.45" top="0.92" bottom="0" header="1.28"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0"/>
  <sheetViews>
    <sheetView zoomScale="92" zoomScaleNormal="92" workbookViewId="0">
      <selection sqref="A1:XFD1048576"/>
    </sheetView>
  </sheetViews>
  <sheetFormatPr defaultColWidth="9.140625" defaultRowHeight="15"/>
  <cols>
    <col min="1" max="1" width="3.5703125" style="45" customWidth="1"/>
    <col min="2" max="2" width="44.28515625" style="45" customWidth="1"/>
    <col min="3" max="3" width="15.28515625" style="45" customWidth="1"/>
    <col min="4" max="4" width="14.7109375" style="45" customWidth="1"/>
    <col min="5" max="5" width="11.85546875" style="45" customWidth="1"/>
    <col min="6" max="6" width="11.42578125" style="45" customWidth="1"/>
    <col min="7" max="7" width="17.140625" style="45" customWidth="1"/>
    <col min="8" max="8" width="19.42578125" style="45" customWidth="1"/>
    <col min="9" max="9" width="9.140625" style="29"/>
    <col min="10" max="10" width="15.5703125" style="29" bestFit="1" customWidth="1"/>
    <col min="11" max="16384" width="9.140625" style="29"/>
  </cols>
  <sheetData>
    <row r="1" spans="1:18" ht="15" customHeight="1">
      <c r="A1" s="214" t="s">
        <v>73</v>
      </c>
      <c r="B1" s="214"/>
      <c r="C1" s="214"/>
      <c r="D1" s="214"/>
      <c r="E1" s="214"/>
      <c r="F1" s="214"/>
      <c r="G1" s="214"/>
      <c r="H1" s="214"/>
    </row>
    <row r="2" spans="1:18" ht="15.75" customHeight="1">
      <c r="A2" s="203" t="s">
        <v>210</v>
      </c>
      <c r="B2" s="203"/>
      <c r="C2" s="30"/>
      <c r="D2" s="30"/>
      <c r="E2" s="215">
        <v>44561</v>
      </c>
      <c r="F2" s="215"/>
      <c r="G2" s="215"/>
      <c r="H2" s="215"/>
    </row>
    <row r="3" spans="1:18">
      <c r="A3" s="216" t="s">
        <v>7</v>
      </c>
      <c r="B3" s="216"/>
      <c r="C3" s="216"/>
      <c r="D3" s="216"/>
      <c r="E3" s="216"/>
      <c r="F3" s="216"/>
      <c r="G3" s="216"/>
      <c r="H3" s="216"/>
    </row>
    <row r="4" spans="1:18" ht="12" customHeight="1">
      <c r="A4" s="217" t="s">
        <v>8</v>
      </c>
      <c r="B4" s="217"/>
      <c r="C4" s="217"/>
      <c r="D4" s="217"/>
      <c r="E4" s="217"/>
      <c r="F4" s="217"/>
      <c r="G4" s="217"/>
      <c r="H4" s="217"/>
    </row>
    <row r="5" spans="1:18" ht="61.5" customHeight="1">
      <c r="A5" s="31"/>
      <c r="B5" s="3" t="s">
        <v>74</v>
      </c>
      <c r="C5" s="3" t="s">
        <v>75</v>
      </c>
      <c r="D5" s="3" t="s">
        <v>68</v>
      </c>
      <c r="E5" s="3" t="s">
        <v>70</v>
      </c>
      <c r="F5" s="3" t="s">
        <v>76</v>
      </c>
      <c r="G5" s="3" t="s">
        <v>77</v>
      </c>
      <c r="H5" s="3" t="s">
        <v>78</v>
      </c>
    </row>
    <row r="6" spans="1:18">
      <c r="A6" s="31">
        <v>1</v>
      </c>
      <c r="B6" s="32" t="s">
        <v>79</v>
      </c>
      <c r="C6" s="83">
        <v>40508800</v>
      </c>
      <c r="D6" s="83">
        <v>414424660</v>
      </c>
      <c r="E6" s="83"/>
      <c r="F6" s="83"/>
      <c r="G6" s="83">
        <v>115224168.35257575</v>
      </c>
      <c r="H6" s="83">
        <v>570157628.35257578</v>
      </c>
      <c r="I6" s="33"/>
      <c r="J6" s="34"/>
      <c r="K6" s="34"/>
      <c r="L6" s="34"/>
      <c r="M6" s="34"/>
      <c r="N6" s="34"/>
      <c r="O6" s="34"/>
      <c r="P6" s="34"/>
      <c r="Q6" s="34"/>
      <c r="R6" s="34"/>
    </row>
    <row r="7" spans="1:18">
      <c r="A7" s="35">
        <v>2</v>
      </c>
      <c r="B7" s="36" t="s">
        <v>80</v>
      </c>
      <c r="C7" s="84"/>
      <c r="D7" s="84"/>
      <c r="E7" s="84"/>
      <c r="F7" s="84"/>
      <c r="G7" s="84"/>
      <c r="H7" s="83">
        <v>0</v>
      </c>
      <c r="I7" s="33"/>
      <c r="J7" s="34"/>
      <c r="K7" s="34"/>
      <c r="L7" s="34"/>
      <c r="M7" s="34"/>
      <c r="N7" s="34"/>
      <c r="O7" s="34"/>
      <c r="P7" s="34"/>
      <c r="Q7" s="34"/>
      <c r="R7" s="34"/>
    </row>
    <row r="8" spans="1:18" ht="15.75" thickBot="1">
      <c r="A8" s="4">
        <v>3</v>
      </c>
      <c r="B8" s="37" t="s">
        <v>81</v>
      </c>
      <c r="C8" s="85">
        <v>40508800</v>
      </c>
      <c r="D8" s="85">
        <v>414424660</v>
      </c>
      <c r="E8" s="85">
        <v>0</v>
      </c>
      <c r="F8" s="85">
        <v>0</v>
      </c>
      <c r="G8" s="85">
        <v>115224168.35257575</v>
      </c>
      <c r="H8" s="85">
        <v>570157628.35257578</v>
      </c>
      <c r="I8" s="33"/>
      <c r="J8" s="34"/>
      <c r="K8" s="34"/>
      <c r="L8" s="34"/>
      <c r="M8" s="34"/>
      <c r="N8" s="34"/>
      <c r="O8" s="34"/>
      <c r="P8" s="34"/>
      <c r="Q8" s="34"/>
      <c r="R8" s="34"/>
    </row>
    <row r="9" spans="1:18" ht="26.25" thickTop="1">
      <c r="A9" s="35">
        <v>4</v>
      </c>
      <c r="B9" s="36" t="s">
        <v>82</v>
      </c>
      <c r="C9" s="84"/>
      <c r="D9" s="84"/>
      <c r="E9" s="84"/>
      <c r="F9" s="84"/>
      <c r="G9" s="84"/>
      <c r="H9" s="84"/>
      <c r="I9" s="33"/>
      <c r="J9" s="34"/>
      <c r="K9" s="34"/>
      <c r="L9" s="34"/>
      <c r="M9" s="34"/>
      <c r="N9" s="34"/>
      <c r="O9" s="34"/>
      <c r="P9" s="34"/>
      <c r="Q9" s="34"/>
      <c r="R9" s="34"/>
    </row>
    <row r="10" spans="1:18" ht="25.5">
      <c r="A10" s="35">
        <v>5</v>
      </c>
      <c r="B10" s="36" t="s">
        <v>83</v>
      </c>
      <c r="C10" s="84"/>
      <c r="D10" s="84"/>
      <c r="E10" s="84"/>
      <c r="F10" s="84"/>
      <c r="G10" s="84"/>
      <c r="H10" s="84"/>
      <c r="I10" s="33"/>
      <c r="J10" s="34"/>
      <c r="K10" s="34"/>
      <c r="L10" s="34"/>
      <c r="M10" s="34"/>
      <c r="N10" s="34"/>
      <c r="O10" s="34"/>
      <c r="P10" s="34"/>
      <c r="Q10" s="34"/>
      <c r="R10" s="34"/>
    </row>
    <row r="11" spans="1:18">
      <c r="A11" s="35">
        <v>6</v>
      </c>
      <c r="B11" s="36" t="s">
        <v>76</v>
      </c>
      <c r="C11" s="84"/>
      <c r="D11" s="84"/>
      <c r="E11" s="84"/>
      <c r="F11" s="84"/>
      <c r="G11" s="84"/>
      <c r="H11" s="84"/>
      <c r="I11" s="33"/>
      <c r="J11" s="34"/>
      <c r="K11" s="34"/>
      <c r="L11" s="34"/>
      <c r="M11" s="34"/>
      <c r="N11" s="34"/>
      <c r="O11" s="34"/>
      <c r="P11" s="34"/>
      <c r="Q11" s="34"/>
      <c r="R11" s="34"/>
    </row>
    <row r="12" spans="1:18" ht="25.5">
      <c r="A12" s="35">
        <v>7</v>
      </c>
      <c r="B12" s="36" t="s">
        <v>84</v>
      </c>
      <c r="C12" s="84"/>
      <c r="D12" s="84"/>
      <c r="E12" s="84"/>
      <c r="F12" s="84"/>
      <c r="G12" s="84"/>
      <c r="H12" s="84"/>
      <c r="I12" s="33"/>
      <c r="J12" s="34"/>
      <c r="K12" s="34"/>
      <c r="L12" s="34"/>
      <c r="M12" s="34"/>
      <c r="N12" s="34"/>
      <c r="O12" s="34"/>
      <c r="P12" s="34"/>
      <c r="Q12" s="34"/>
      <c r="R12" s="34"/>
    </row>
    <row r="13" spans="1:18">
      <c r="A13" s="35">
        <v>8</v>
      </c>
      <c r="B13" s="36" t="s">
        <v>85</v>
      </c>
      <c r="C13" s="84"/>
      <c r="D13" s="84"/>
      <c r="E13" s="84"/>
      <c r="F13" s="84"/>
      <c r="G13" s="86">
        <v>115224168.35257575</v>
      </c>
      <c r="H13" s="86">
        <v>115224168.35257575</v>
      </c>
      <c r="I13" s="33"/>
      <c r="J13" s="34"/>
      <c r="K13" s="34"/>
      <c r="L13" s="34"/>
      <c r="M13" s="34"/>
      <c r="N13" s="34"/>
      <c r="O13" s="34"/>
      <c r="P13" s="34"/>
      <c r="Q13" s="34"/>
      <c r="R13" s="34"/>
    </row>
    <row r="14" spans="1:18">
      <c r="A14" s="35">
        <v>9</v>
      </c>
      <c r="B14" s="36" t="s">
        <v>86</v>
      </c>
      <c r="C14" s="84"/>
      <c r="D14" s="84"/>
      <c r="E14" s="84"/>
      <c r="F14" s="84"/>
      <c r="G14" s="84"/>
      <c r="H14" s="86"/>
      <c r="I14" s="33"/>
      <c r="J14" s="34"/>
      <c r="K14" s="34"/>
      <c r="L14" s="34"/>
      <c r="M14" s="34"/>
      <c r="N14" s="34"/>
      <c r="O14" s="34"/>
      <c r="P14" s="34"/>
      <c r="Q14" s="34"/>
      <c r="R14" s="34"/>
    </row>
    <row r="15" spans="1:18">
      <c r="A15" s="35">
        <v>10</v>
      </c>
      <c r="B15" s="36" t="s">
        <v>87</v>
      </c>
      <c r="C15" s="84"/>
      <c r="D15" s="84"/>
      <c r="E15" s="84"/>
      <c r="F15" s="84"/>
      <c r="G15" s="84"/>
      <c r="H15" s="86"/>
      <c r="I15" s="33"/>
      <c r="J15" s="34"/>
      <c r="K15" s="34"/>
      <c r="L15" s="34"/>
      <c r="M15" s="34"/>
      <c r="N15" s="34"/>
      <c r="O15" s="34"/>
      <c r="P15" s="34"/>
      <c r="Q15" s="34"/>
      <c r="R15" s="34"/>
    </row>
    <row r="16" spans="1:18" ht="15.75" thickBot="1">
      <c r="A16" s="38">
        <v>11</v>
      </c>
      <c r="B16" s="32" t="s">
        <v>79</v>
      </c>
      <c r="C16" s="87"/>
      <c r="D16" s="87"/>
      <c r="E16" s="87"/>
      <c r="F16" s="87"/>
      <c r="G16" s="87"/>
      <c r="H16" s="87"/>
      <c r="I16" s="33"/>
      <c r="J16" s="34"/>
      <c r="K16" s="34"/>
      <c r="L16" s="34"/>
      <c r="M16" s="34"/>
      <c r="N16" s="34"/>
      <c r="O16" s="34"/>
      <c r="P16" s="34"/>
      <c r="Q16" s="34"/>
      <c r="R16" s="34"/>
    </row>
    <row r="17" spans="1:18">
      <c r="A17" s="35">
        <v>12</v>
      </c>
      <c r="B17" s="36" t="s">
        <v>80</v>
      </c>
      <c r="C17" s="84"/>
      <c r="D17" s="84"/>
      <c r="E17" s="84"/>
      <c r="F17" s="84"/>
      <c r="G17" s="84"/>
      <c r="H17" s="84"/>
      <c r="I17" s="33"/>
      <c r="J17" s="34"/>
      <c r="K17" s="34"/>
      <c r="L17" s="34"/>
      <c r="M17" s="34"/>
      <c r="N17" s="34"/>
      <c r="O17" s="34"/>
      <c r="P17" s="34"/>
      <c r="Q17" s="34"/>
      <c r="R17" s="34"/>
    </row>
    <row r="18" spans="1:18" ht="15.75" thickBot="1">
      <c r="A18" s="35">
        <v>13</v>
      </c>
      <c r="B18" s="37" t="s">
        <v>81</v>
      </c>
      <c r="C18" s="85">
        <v>40508800</v>
      </c>
      <c r="D18" s="85">
        <v>414424660</v>
      </c>
      <c r="E18" s="85">
        <v>0</v>
      </c>
      <c r="F18" s="85">
        <v>0</v>
      </c>
      <c r="G18" s="85">
        <v>115224168.35257575</v>
      </c>
      <c r="H18" s="85">
        <v>685381796.70515156</v>
      </c>
      <c r="I18" s="33"/>
      <c r="J18" s="33"/>
      <c r="K18" s="34"/>
      <c r="L18" s="34"/>
      <c r="M18" s="34"/>
      <c r="N18" s="34"/>
      <c r="O18" s="34"/>
      <c r="P18" s="34"/>
      <c r="Q18" s="34"/>
      <c r="R18" s="34"/>
    </row>
    <row r="19" spans="1:18" ht="26.25" thickTop="1">
      <c r="A19" s="35">
        <v>14</v>
      </c>
      <c r="B19" s="36" t="s">
        <v>82</v>
      </c>
      <c r="C19" s="84"/>
      <c r="D19" s="84"/>
      <c r="E19" s="84"/>
      <c r="F19" s="84"/>
      <c r="G19" s="84"/>
      <c r="H19" s="84"/>
      <c r="I19" s="33"/>
      <c r="J19" s="34"/>
      <c r="K19" s="34"/>
      <c r="L19" s="34"/>
      <c r="M19" s="34"/>
      <c r="N19" s="34"/>
      <c r="O19" s="34"/>
      <c r="P19" s="34"/>
      <c r="Q19" s="34"/>
      <c r="R19" s="34"/>
    </row>
    <row r="20" spans="1:18" ht="25.5">
      <c r="A20" s="35">
        <v>15</v>
      </c>
      <c r="B20" s="36" t="s">
        <v>83</v>
      </c>
      <c r="C20" s="84"/>
      <c r="D20" s="84"/>
      <c r="E20" s="84"/>
      <c r="F20" s="84"/>
      <c r="G20" s="84"/>
      <c r="H20" s="84">
        <v>0</v>
      </c>
      <c r="I20" s="33"/>
      <c r="J20" s="34"/>
      <c r="K20" s="34"/>
      <c r="L20" s="34"/>
      <c r="M20" s="34"/>
      <c r="N20" s="34"/>
      <c r="O20" s="34"/>
      <c r="P20" s="34"/>
      <c r="Q20" s="34"/>
      <c r="R20" s="34"/>
    </row>
    <row r="21" spans="1:18">
      <c r="A21" s="35">
        <v>16</v>
      </c>
      <c r="B21" s="36" t="s">
        <v>76</v>
      </c>
      <c r="C21" s="84"/>
      <c r="D21" s="84"/>
      <c r="E21" s="84"/>
      <c r="F21" s="84"/>
      <c r="G21" s="84"/>
      <c r="H21" s="84"/>
      <c r="I21" s="33"/>
      <c r="J21" s="34"/>
      <c r="K21" s="34"/>
      <c r="L21" s="34"/>
      <c r="M21" s="34"/>
      <c r="N21" s="34"/>
      <c r="O21" s="34"/>
      <c r="P21" s="34"/>
      <c r="Q21" s="34"/>
      <c r="R21" s="34"/>
    </row>
    <row r="22" spans="1:18" ht="25.5">
      <c r="A22" s="35">
        <v>17</v>
      </c>
      <c r="B22" s="36" t="s">
        <v>84</v>
      </c>
      <c r="C22" s="84"/>
      <c r="D22" s="84"/>
      <c r="E22" s="84"/>
      <c r="F22" s="84"/>
      <c r="G22" s="84"/>
      <c r="H22" s="84"/>
      <c r="I22" s="33"/>
      <c r="J22" s="34"/>
      <c r="K22" s="34"/>
      <c r="L22" s="34"/>
      <c r="M22" s="34"/>
      <c r="N22" s="34"/>
      <c r="O22" s="34"/>
      <c r="P22" s="34"/>
      <c r="Q22" s="34"/>
      <c r="R22" s="34"/>
    </row>
    <row r="23" spans="1:18">
      <c r="A23" s="35">
        <v>18</v>
      </c>
      <c r="B23" s="36" t="s">
        <v>85</v>
      </c>
      <c r="C23" s="84"/>
      <c r="D23" s="84"/>
      <c r="E23" s="84"/>
      <c r="F23" s="84"/>
      <c r="G23" s="88">
        <v>148631.02841249527</v>
      </c>
      <c r="H23" s="86">
        <v>148631.02841249527</v>
      </c>
      <c r="I23" s="33"/>
      <c r="J23" s="34"/>
      <c r="K23" s="34"/>
      <c r="L23" s="34"/>
      <c r="M23" s="34"/>
      <c r="N23" s="34"/>
      <c r="O23" s="34"/>
      <c r="P23" s="34"/>
      <c r="Q23" s="34"/>
      <c r="R23" s="34"/>
    </row>
    <row r="24" spans="1:18">
      <c r="A24" s="35">
        <v>19</v>
      </c>
      <c r="B24" s="36" t="s">
        <v>86</v>
      </c>
      <c r="C24" s="84"/>
      <c r="D24" s="84"/>
      <c r="E24" s="84"/>
      <c r="F24" s="84"/>
      <c r="G24" s="84"/>
      <c r="H24" s="86"/>
      <c r="I24" s="33"/>
      <c r="J24" s="34"/>
      <c r="K24" s="34"/>
      <c r="L24" s="34"/>
      <c r="M24" s="34"/>
      <c r="N24" s="34"/>
      <c r="O24" s="34"/>
      <c r="P24" s="34"/>
      <c r="Q24" s="34"/>
      <c r="R24" s="34"/>
    </row>
    <row r="25" spans="1:18">
      <c r="A25" s="35">
        <v>20</v>
      </c>
      <c r="B25" s="36" t="s">
        <v>87</v>
      </c>
      <c r="C25" s="84"/>
      <c r="D25" s="84"/>
      <c r="E25" s="84"/>
      <c r="F25" s="84"/>
      <c r="G25" s="84"/>
      <c r="H25" s="86"/>
      <c r="I25" s="33"/>
      <c r="J25" s="34"/>
      <c r="K25" s="34"/>
      <c r="L25" s="34"/>
      <c r="M25" s="34"/>
      <c r="N25" s="34"/>
      <c r="O25" s="34"/>
      <c r="P25" s="34"/>
      <c r="Q25" s="34"/>
      <c r="R25" s="34"/>
    </row>
    <row r="26" spans="1:18" ht="15.75" thickBot="1">
      <c r="A26" s="35">
        <v>21</v>
      </c>
      <c r="B26" s="32" t="s">
        <v>79</v>
      </c>
      <c r="C26" s="89">
        <v>40508800</v>
      </c>
      <c r="D26" s="89">
        <v>414424660</v>
      </c>
      <c r="E26" s="89">
        <v>0</v>
      </c>
      <c r="F26" s="89">
        <v>0</v>
      </c>
      <c r="G26" s="89">
        <v>115372799.38098824</v>
      </c>
      <c r="H26" s="90">
        <v>570306259.38098824</v>
      </c>
      <c r="I26" s="33"/>
      <c r="J26" s="34"/>
      <c r="K26" s="34"/>
      <c r="L26" s="34"/>
      <c r="M26" s="34"/>
      <c r="N26" s="34"/>
      <c r="O26" s="34"/>
      <c r="P26" s="34"/>
      <c r="Q26" s="34"/>
      <c r="R26" s="34"/>
    </row>
    <row r="27" spans="1:18" ht="15.75" thickTop="1">
      <c r="A27" s="127"/>
      <c r="B27" s="12" t="s">
        <v>207</v>
      </c>
      <c r="C27" s="39"/>
      <c r="D27" s="39"/>
      <c r="E27" s="39"/>
      <c r="F27" s="39"/>
      <c r="G27" s="39"/>
      <c r="H27" s="39"/>
      <c r="I27" s="33"/>
      <c r="J27" s="34"/>
      <c r="K27" s="34"/>
      <c r="L27" s="34"/>
      <c r="M27" s="34"/>
      <c r="N27" s="34"/>
      <c r="O27" s="34"/>
      <c r="P27" s="34"/>
      <c r="Q27" s="34"/>
      <c r="R27" s="34"/>
    </row>
    <row r="28" spans="1:18">
      <c r="A28" s="127"/>
      <c r="B28" s="28"/>
      <c r="C28" s="40"/>
      <c r="D28" s="40"/>
      <c r="E28" s="41"/>
      <c r="F28" s="34"/>
      <c r="G28" s="34"/>
      <c r="H28" s="47">
        <v>0</v>
      </c>
      <c r="I28" s="34"/>
      <c r="J28" s="34"/>
      <c r="K28" s="34"/>
      <c r="L28" s="34"/>
      <c r="M28" s="34"/>
      <c r="N28" s="34"/>
      <c r="O28" s="34"/>
    </row>
    <row r="29" spans="1:18" s="14" customFormat="1" ht="12.75">
      <c r="A29" s="126"/>
      <c r="B29" s="12" t="s">
        <v>239</v>
      </c>
      <c r="C29" s="76"/>
      <c r="D29" s="27"/>
      <c r="G29" s="46"/>
    </row>
    <row r="30" spans="1:18">
      <c r="A30" s="42" t="s">
        <v>88</v>
      </c>
      <c r="B30" s="28"/>
      <c r="C30" s="43"/>
      <c r="D30" s="44"/>
      <c r="E30" s="43"/>
      <c r="F30" s="29"/>
      <c r="G30" s="29"/>
      <c r="H30" s="29"/>
    </row>
  </sheetData>
  <mergeCells count="5">
    <mergeCell ref="A1:H1"/>
    <mergeCell ref="A2:B2"/>
    <mergeCell ref="E2:H2"/>
    <mergeCell ref="A3:H3"/>
    <mergeCell ref="A4:H4"/>
  </mergeCells>
  <pageMargins left="0.2" right="0.2" top="0.5" bottom="0.5" header="0.3" footer="0.3"/>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
  <sheetViews>
    <sheetView zoomScale="80" zoomScaleNormal="80" workbookViewId="0">
      <selection sqref="A1:XFD1048576"/>
    </sheetView>
  </sheetViews>
  <sheetFormatPr defaultColWidth="9.140625" defaultRowHeight="11.25"/>
  <cols>
    <col min="1" max="1" width="7.42578125" style="165" customWidth="1"/>
    <col min="2" max="2" width="41.42578125" style="135" customWidth="1"/>
    <col min="3" max="3" width="23.28515625" style="131" customWidth="1"/>
    <col min="4" max="4" width="21.85546875" style="132" customWidth="1"/>
    <col min="5" max="16384" width="9.140625" style="133"/>
  </cols>
  <sheetData>
    <row r="1" spans="1:4">
      <c r="A1" s="218" t="s">
        <v>89</v>
      </c>
      <c r="B1" s="218"/>
    </row>
    <row r="2" spans="1:4">
      <c r="A2" s="134"/>
    </row>
    <row r="3" spans="1:4">
      <c r="A3" s="136"/>
      <c r="B3" s="137" t="s">
        <v>235</v>
      </c>
      <c r="C3" s="138"/>
    </row>
    <row r="4" spans="1:4" ht="14.45" customHeight="1">
      <c r="A4" s="219" t="s">
        <v>7</v>
      </c>
      <c r="B4" s="219"/>
      <c r="C4" s="224">
        <v>44561</v>
      </c>
      <c r="D4" s="224"/>
    </row>
    <row r="5" spans="1:4" ht="12" thickBot="1">
      <c r="A5" s="220" t="s">
        <v>8</v>
      </c>
      <c r="B5" s="220"/>
      <c r="C5" s="138"/>
    </row>
    <row r="6" spans="1:4" s="140" customFormat="1" ht="23.25" thickBot="1">
      <c r="A6" s="77" t="s">
        <v>9</v>
      </c>
      <c r="B6" s="139" t="s">
        <v>171</v>
      </c>
      <c r="C6" s="123">
        <v>44196</v>
      </c>
      <c r="D6" s="130">
        <v>44561</v>
      </c>
    </row>
    <row r="7" spans="1:4" s="145" customFormat="1" ht="12" thickBot="1">
      <c r="A7" s="141">
        <v>1</v>
      </c>
      <c r="B7" s="142" t="s">
        <v>90</v>
      </c>
      <c r="C7" s="143"/>
      <c r="D7" s="144"/>
    </row>
    <row r="8" spans="1:4" ht="12" thickBot="1">
      <c r="A8" s="146">
        <v>1.1000000000000001</v>
      </c>
      <c r="B8" s="147" t="s">
        <v>172</v>
      </c>
      <c r="C8" s="148">
        <v>106726812.00000001</v>
      </c>
      <c r="D8" s="149">
        <v>88361441</v>
      </c>
    </row>
    <row r="9" spans="1:4" ht="13.15" customHeight="1" thickBot="1">
      <c r="A9" s="221"/>
      <c r="B9" s="147" t="s">
        <v>173</v>
      </c>
      <c r="C9" s="148">
        <v>106726812.00000001</v>
      </c>
      <c r="D9" s="148">
        <v>88361441</v>
      </c>
    </row>
    <row r="10" spans="1:4" ht="12" thickBot="1">
      <c r="A10" s="222"/>
      <c r="B10" s="147" t="s">
        <v>174</v>
      </c>
      <c r="C10" s="148"/>
      <c r="D10" s="150"/>
    </row>
    <row r="11" spans="1:4" ht="12" thickBot="1">
      <c r="A11" s="222"/>
      <c r="B11" s="147" t="s">
        <v>175</v>
      </c>
      <c r="C11" s="148">
        <v>0</v>
      </c>
      <c r="D11" s="150">
        <v>0</v>
      </c>
    </row>
    <row r="12" spans="1:4" ht="12" thickBot="1">
      <c r="A12" s="222"/>
      <c r="B12" s="147" t="s">
        <v>176</v>
      </c>
      <c r="C12" s="148"/>
      <c r="D12" s="150"/>
    </row>
    <row r="13" spans="1:4" ht="12" thickBot="1">
      <c r="A13" s="222"/>
      <c r="B13" s="147" t="s">
        <v>177</v>
      </c>
      <c r="C13" s="148"/>
      <c r="D13" s="150"/>
    </row>
    <row r="14" spans="1:4" ht="12" thickBot="1">
      <c r="A14" s="223"/>
      <c r="B14" s="147" t="s">
        <v>178</v>
      </c>
      <c r="C14" s="148"/>
      <c r="D14" s="150"/>
    </row>
    <row r="15" spans="1:4" ht="12" thickBot="1">
      <c r="A15" s="146">
        <v>1.2</v>
      </c>
      <c r="B15" s="151" t="s">
        <v>179</v>
      </c>
      <c r="C15" s="148">
        <v>-108996200.65550001</v>
      </c>
      <c r="D15" s="132">
        <v>-83168672.289999992</v>
      </c>
    </row>
    <row r="16" spans="1:4" ht="12" thickBot="1">
      <c r="A16" s="221"/>
      <c r="B16" s="147" t="s">
        <v>180</v>
      </c>
      <c r="C16" s="148">
        <v>43805290.555500001</v>
      </c>
      <c r="D16" s="150">
        <v>43609680</v>
      </c>
    </row>
    <row r="17" spans="1:4" ht="12" thickBot="1">
      <c r="A17" s="222"/>
      <c r="B17" s="147" t="s">
        <v>181</v>
      </c>
      <c r="C17" s="148">
        <v>4560931.76</v>
      </c>
      <c r="D17" s="150">
        <v>12641600</v>
      </c>
    </row>
    <row r="18" spans="1:4" ht="12" thickBot="1">
      <c r="A18" s="222"/>
      <c r="B18" s="147" t="s">
        <v>182</v>
      </c>
      <c r="C18" s="148">
        <v>0</v>
      </c>
      <c r="D18" s="150">
        <v>0</v>
      </c>
    </row>
    <row r="19" spans="1:4" ht="12" thickBot="1">
      <c r="A19" s="222"/>
      <c r="B19" s="147" t="s">
        <v>183</v>
      </c>
      <c r="C19" s="148">
        <v>43905875.210000001</v>
      </c>
      <c r="D19" s="150">
        <v>8290723.0499999989</v>
      </c>
    </row>
    <row r="20" spans="1:4" ht="23.25" thickBot="1">
      <c r="A20" s="222"/>
      <c r="B20" s="147" t="s">
        <v>184</v>
      </c>
      <c r="C20" s="148">
        <v>0</v>
      </c>
      <c r="D20" s="150">
        <v>0</v>
      </c>
    </row>
    <row r="21" spans="1:4" ht="12" thickBot="1">
      <c r="A21" s="222"/>
      <c r="B21" s="147" t="s">
        <v>185</v>
      </c>
      <c r="C21" s="148"/>
      <c r="D21" s="150"/>
    </row>
    <row r="22" spans="1:4" ht="12" thickBot="1">
      <c r="A22" s="222"/>
      <c r="B22" s="147" t="s">
        <v>186</v>
      </c>
      <c r="C22" s="148">
        <v>15769157.680000002</v>
      </c>
      <c r="D22" s="150">
        <v>17611032.890000001</v>
      </c>
    </row>
    <row r="23" spans="1:4" ht="12" thickBot="1">
      <c r="A23" s="222"/>
      <c r="B23" s="147" t="s">
        <v>187</v>
      </c>
      <c r="C23" s="148"/>
      <c r="D23" s="150"/>
    </row>
    <row r="24" spans="1:4" ht="12" thickBot="1">
      <c r="A24" s="223"/>
      <c r="B24" s="151" t="s">
        <v>188</v>
      </c>
      <c r="C24" s="148">
        <v>954945.45</v>
      </c>
      <c r="D24" s="150">
        <v>1015636.35</v>
      </c>
    </row>
    <row r="25" spans="1:4" ht="13.15" customHeight="1" thickBot="1">
      <c r="A25" s="152">
        <v>1.3</v>
      </c>
      <c r="B25" s="153" t="s">
        <v>91</v>
      </c>
      <c r="C25" s="154">
        <v>-2269388.6554999948</v>
      </c>
      <c r="D25" s="132">
        <v>5192768.7100000083</v>
      </c>
    </row>
    <row r="26" spans="1:4" s="145" customFormat="1" ht="13.15" customHeight="1" thickBot="1">
      <c r="A26" s="141">
        <v>2</v>
      </c>
      <c r="B26" s="155" t="s">
        <v>92</v>
      </c>
      <c r="C26" s="156">
        <v>0</v>
      </c>
      <c r="D26" s="144">
        <v>0</v>
      </c>
    </row>
    <row r="27" spans="1:4" ht="12" thickBot="1">
      <c r="A27" s="146">
        <v>2.1</v>
      </c>
      <c r="B27" s="157" t="s">
        <v>172</v>
      </c>
      <c r="C27" s="148"/>
      <c r="D27" s="150"/>
    </row>
    <row r="28" spans="1:4" ht="12" thickBot="1">
      <c r="A28" s="221"/>
      <c r="B28" s="147" t="s">
        <v>189</v>
      </c>
      <c r="C28" s="148"/>
      <c r="D28" s="150"/>
    </row>
    <row r="29" spans="1:4" ht="12" thickBot="1">
      <c r="A29" s="222"/>
      <c r="B29" s="147" t="s">
        <v>190</v>
      </c>
      <c r="C29" s="148"/>
      <c r="D29" s="150"/>
    </row>
    <row r="30" spans="1:4" ht="12" thickBot="1">
      <c r="A30" s="222"/>
      <c r="B30" s="147" t="s">
        <v>191</v>
      </c>
      <c r="C30" s="148"/>
      <c r="D30" s="150"/>
    </row>
    <row r="31" spans="1:4" ht="12" thickBot="1">
      <c r="A31" s="222"/>
      <c r="B31" s="147" t="s">
        <v>192</v>
      </c>
      <c r="C31" s="148"/>
      <c r="D31" s="150"/>
    </row>
    <row r="32" spans="1:4" ht="23.25" thickBot="1">
      <c r="A32" s="222"/>
      <c r="B32" s="147" t="s">
        <v>193</v>
      </c>
      <c r="C32" s="148"/>
      <c r="D32" s="150"/>
    </row>
    <row r="33" spans="1:4" ht="12" thickBot="1">
      <c r="A33" s="222"/>
      <c r="B33" s="147" t="s">
        <v>194</v>
      </c>
      <c r="C33" s="148"/>
      <c r="D33" s="150"/>
    </row>
    <row r="34" spans="1:4" ht="12" thickBot="1">
      <c r="A34" s="222"/>
      <c r="B34" s="147" t="s">
        <v>195</v>
      </c>
      <c r="C34" s="148"/>
      <c r="D34" s="150"/>
    </row>
    <row r="35" spans="1:4" ht="12" thickBot="1">
      <c r="A35" s="223"/>
      <c r="B35" s="151"/>
      <c r="C35" s="148"/>
      <c r="D35" s="150"/>
    </row>
    <row r="36" spans="1:4" ht="12" thickBot="1">
      <c r="A36" s="146">
        <v>2.2000000000000002</v>
      </c>
      <c r="B36" s="157" t="s">
        <v>179</v>
      </c>
      <c r="C36" s="148">
        <v>0</v>
      </c>
      <c r="D36" s="150">
        <v>0</v>
      </c>
    </row>
    <row r="37" spans="1:4" ht="12" thickBot="1">
      <c r="A37" s="221"/>
      <c r="B37" s="147" t="s">
        <v>196</v>
      </c>
      <c r="C37" s="148"/>
      <c r="D37" s="150"/>
    </row>
    <row r="38" spans="1:4" ht="12" thickBot="1">
      <c r="A38" s="222"/>
      <c r="B38" s="147" t="s">
        <v>197</v>
      </c>
      <c r="C38" s="148"/>
      <c r="D38" s="150"/>
    </row>
    <row r="39" spans="1:4" ht="12" thickBot="1">
      <c r="A39" s="222"/>
      <c r="B39" s="147" t="s">
        <v>198</v>
      </c>
      <c r="C39" s="148"/>
      <c r="D39" s="150"/>
    </row>
    <row r="40" spans="1:4" ht="12" thickBot="1">
      <c r="A40" s="222"/>
      <c r="B40" s="147" t="s">
        <v>199</v>
      </c>
      <c r="C40" s="148"/>
      <c r="D40" s="150"/>
    </row>
    <row r="41" spans="1:4" ht="12" thickBot="1">
      <c r="A41" s="222"/>
      <c r="B41" s="147" t="s">
        <v>245</v>
      </c>
      <c r="C41" s="148"/>
      <c r="D41" s="150">
        <v>0</v>
      </c>
    </row>
    <row r="42" spans="1:4" ht="12" thickBot="1">
      <c r="A42" s="223"/>
      <c r="B42" s="157"/>
      <c r="C42" s="148"/>
      <c r="D42" s="150"/>
    </row>
    <row r="43" spans="1:4" ht="22.5" thickBot="1">
      <c r="A43" s="152">
        <v>2.2999999999999998</v>
      </c>
      <c r="B43" s="153" t="s">
        <v>93</v>
      </c>
      <c r="C43" s="154">
        <v>0</v>
      </c>
      <c r="D43" s="150">
        <v>0</v>
      </c>
    </row>
    <row r="44" spans="1:4" s="145" customFormat="1" ht="12" thickBot="1">
      <c r="A44" s="141">
        <v>3</v>
      </c>
      <c r="B44" s="155" t="s">
        <v>94</v>
      </c>
      <c r="C44" s="156"/>
      <c r="D44" s="144"/>
    </row>
    <row r="45" spans="1:4" ht="12" thickBot="1">
      <c r="A45" s="146">
        <v>3.1</v>
      </c>
      <c r="B45" s="151" t="s">
        <v>172</v>
      </c>
      <c r="C45" s="148">
        <v>8500000</v>
      </c>
      <c r="D45" s="150">
        <v>0</v>
      </c>
    </row>
    <row r="46" spans="1:4" ht="12" thickBot="1">
      <c r="A46" s="221"/>
      <c r="B46" s="147" t="s">
        <v>200</v>
      </c>
      <c r="C46" s="148">
        <v>8500000</v>
      </c>
      <c r="D46" s="150">
        <v>0</v>
      </c>
    </row>
    <row r="47" spans="1:4" ht="23.25" thickBot="1">
      <c r="A47" s="222"/>
      <c r="B47" s="147" t="s">
        <v>201</v>
      </c>
      <c r="C47" s="148"/>
      <c r="D47" s="150"/>
    </row>
    <row r="48" spans="1:4" ht="12" thickBot="1">
      <c r="A48" s="222"/>
      <c r="B48" s="147" t="s">
        <v>202</v>
      </c>
      <c r="C48" s="148"/>
      <c r="D48" s="150"/>
    </row>
    <row r="49" spans="1:6" ht="12" thickBot="1">
      <c r="A49" s="146">
        <v>3.2</v>
      </c>
      <c r="B49" s="147" t="s">
        <v>179</v>
      </c>
      <c r="C49" s="148">
        <v>-6000000</v>
      </c>
      <c r="D49" s="150">
        <v>-5943642.3200000003</v>
      </c>
    </row>
    <row r="50" spans="1:6" ht="12" thickBot="1">
      <c r="A50" s="221"/>
      <c r="B50" s="158" t="s">
        <v>203</v>
      </c>
      <c r="C50" s="148">
        <v>6000000</v>
      </c>
      <c r="D50" s="150">
        <v>5943642.3200000003</v>
      </c>
    </row>
    <row r="51" spans="1:6" ht="12" thickBot="1">
      <c r="A51" s="222"/>
      <c r="B51" s="158" t="s">
        <v>204</v>
      </c>
      <c r="C51" s="148"/>
      <c r="D51" s="150"/>
    </row>
    <row r="52" spans="1:6" ht="12" thickBot="1">
      <c r="A52" s="222"/>
      <c r="B52" s="158" t="s">
        <v>205</v>
      </c>
      <c r="C52" s="148"/>
      <c r="D52" s="150"/>
    </row>
    <row r="53" spans="1:6" ht="12" thickBot="1">
      <c r="A53" s="222"/>
      <c r="B53" s="158" t="s">
        <v>206</v>
      </c>
      <c r="C53" s="148"/>
      <c r="D53" s="150"/>
    </row>
    <row r="54" spans="1:6" ht="22.5" thickBot="1">
      <c r="A54" s="159">
        <v>3.3</v>
      </c>
      <c r="B54" s="160" t="s">
        <v>95</v>
      </c>
      <c r="C54" s="154"/>
      <c r="D54" s="150"/>
    </row>
    <row r="55" spans="1:6" s="145" customFormat="1" ht="12" thickBot="1">
      <c r="A55" s="161">
        <v>4</v>
      </c>
      <c r="B55" s="162" t="s">
        <v>96</v>
      </c>
      <c r="C55" s="163">
        <v>230611.34449999034</v>
      </c>
      <c r="D55" s="163">
        <v>-750873.62999999523</v>
      </c>
    </row>
    <row r="56" spans="1:6" s="145" customFormat="1" ht="12" thickBot="1">
      <c r="A56" s="141">
        <v>5</v>
      </c>
      <c r="B56" s="155" t="s">
        <v>97</v>
      </c>
      <c r="C56" s="163">
        <v>636341.47900001705</v>
      </c>
      <c r="D56" s="164">
        <v>866952.82350000739</v>
      </c>
    </row>
    <row r="57" spans="1:6" s="145" customFormat="1" ht="12" thickBot="1">
      <c r="A57" s="141">
        <v>6</v>
      </c>
      <c r="B57" s="155" t="s">
        <v>98</v>
      </c>
      <c r="C57" s="163">
        <v>866952.82350000739</v>
      </c>
      <c r="D57" s="164">
        <v>116079.19350001216</v>
      </c>
      <c r="F57" s="173">
        <v>2.0000003278255463E-2</v>
      </c>
    </row>
    <row r="58" spans="1:6">
      <c r="B58" s="166" t="s">
        <v>207</v>
      </c>
    </row>
    <row r="59" spans="1:6" s="170" customFormat="1">
      <c r="A59" s="167"/>
      <c r="B59" s="166" t="s">
        <v>239</v>
      </c>
      <c r="C59" s="168"/>
      <c r="D59" s="169"/>
    </row>
  </sheetData>
  <mergeCells count="10">
    <mergeCell ref="C4:D4"/>
    <mergeCell ref="A28:A35"/>
    <mergeCell ref="A37:A42"/>
    <mergeCell ref="A46:A48"/>
    <mergeCell ref="A50:A53"/>
    <mergeCell ref="A1:B1"/>
    <mergeCell ref="A4:B4"/>
    <mergeCell ref="A5:B5"/>
    <mergeCell ref="A9:A14"/>
    <mergeCell ref="A16:A24"/>
  </mergeCells>
  <pageMargins left="0.7" right="0.7" top="0.25" bottom="0.17"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tabSelected="1" topLeftCell="A7" workbookViewId="0">
      <selection activeCell="J23" sqref="J23"/>
    </sheetView>
  </sheetViews>
  <sheetFormatPr defaultRowHeight="15"/>
  <cols>
    <col min="1" max="1" width="19.7109375" customWidth="1"/>
    <col min="2" max="2" width="13.140625" customWidth="1"/>
    <col min="3" max="3" width="5.85546875" customWidth="1"/>
    <col min="4" max="4" width="0.28515625" customWidth="1"/>
    <col min="5" max="5" width="5.42578125" customWidth="1"/>
    <col min="6" max="6" width="6.85546875" customWidth="1"/>
    <col min="7" max="7" width="4.140625" customWidth="1"/>
    <col min="8" max="8" width="8" customWidth="1"/>
    <col min="9" max="9" width="24.28515625" customWidth="1"/>
    <col min="10" max="10" width="27.7109375" customWidth="1"/>
    <col min="257" max="257" width="18.140625" customWidth="1"/>
    <col min="258" max="258" width="13.140625" customWidth="1"/>
    <col min="260" max="260" width="6.7109375" customWidth="1"/>
    <col min="262" max="262" width="6.85546875" customWidth="1"/>
    <col min="263" max="263" width="7.5703125" customWidth="1"/>
    <col min="264" max="264" width="8" customWidth="1"/>
    <col min="513" max="513" width="18.140625" customWidth="1"/>
    <col min="514" max="514" width="13.140625" customWidth="1"/>
    <col min="516" max="516" width="6.7109375" customWidth="1"/>
    <col min="518" max="518" width="6.85546875" customWidth="1"/>
    <col min="519" max="519" width="7.5703125" customWidth="1"/>
    <col min="520" max="520" width="8" customWidth="1"/>
    <col min="769" max="769" width="18.140625" customWidth="1"/>
    <col min="770" max="770" width="13.140625" customWidth="1"/>
    <col min="772" max="772" width="6.7109375" customWidth="1"/>
    <col min="774" max="774" width="6.85546875" customWidth="1"/>
    <col min="775" max="775" width="7.5703125" customWidth="1"/>
    <col min="776" max="776" width="8" customWidth="1"/>
    <col min="1025" max="1025" width="18.140625" customWidth="1"/>
    <col min="1026" max="1026" width="13.140625" customWidth="1"/>
    <col min="1028" max="1028" width="6.7109375" customWidth="1"/>
    <col min="1030" max="1030" width="6.85546875" customWidth="1"/>
    <col min="1031" max="1031" width="7.5703125" customWidth="1"/>
    <col min="1032" max="1032" width="8" customWidth="1"/>
    <col min="1281" max="1281" width="18.140625" customWidth="1"/>
    <col min="1282" max="1282" width="13.140625" customWidth="1"/>
    <col min="1284" max="1284" width="6.7109375" customWidth="1"/>
    <col min="1286" max="1286" width="6.85546875" customWidth="1"/>
    <col min="1287" max="1287" width="7.5703125" customWidth="1"/>
    <col min="1288" max="1288" width="8" customWidth="1"/>
    <col min="1537" max="1537" width="18.140625" customWidth="1"/>
    <col min="1538" max="1538" width="13.140625" customWidth="1"/>
    <col min="1540" max="1540" width="6.7109375" customWidth="1"/>
    <col min="1542" max="1542" width="6.85546875" customWidth="1"/>
    <col min="1543" max="1543" width="7.5703125" customWidth="1"/>
    <col min="1544" max="1544" width="8" customWidth="1"/>
    <col min="1793" max="1793" width="18.140625" customWidth="1"/>
    <col min="1794" max="1794" width="13.140625" customWidth="1"/>
    <col min="1796" max="1796" width="6.7109375" customWidth="1"/>
    <col min="1798" max="1798" width="6.85546875" customWidth="1"/>
    <col min="1799" max="1799" width="7.5703125" customWidth="1"/>
    <col min="1800" max="1800" width="8" customWidth="1"/>
    <col min="2049" max="2049" width="18.140625" customWidth="1"/>
    <col min="2050" max="2050" width="13.140625" customWidth="1"/>
    <col min="2052" max="2052" width="6.7109375" customWidth="1"/>
    <col min="2054" max="2054" width="6.85546875" customWidth="1"/>
    <col min="2055" max="2055" width="7.5703125" customWidth="1"/>
    <col min="2056" max="2056" width="8" customWidth="1"/>
    <col min="2305" max="2305" width="18.140625" customWidth="1"/>
    <col min="2306" max="2306" width="13.140625" customWidth="1"/>
    <col min="2308" max="2308" width="6.7109375" customWidth="1"/>
    <col min="2310" max="2310" width="6.85546875" customWidth="1"/>
    <col min="2311" max="2311" width="7.5703125" customWidth="1"/>
    <col min="2312" max="2312" width="8" customWidth="1"/>
    <col min="2561" max="2561" width="18.140625" customWidth="1"/>
    <col min="2562" max="2562" width="13.140625" customWidth="1"/>
    <col min="2564" max="2564" width="6.7109375" customWidth="1"/>
    <col min="2566" max="2566" width="6.85546875" customWidth="1"/>
    <col min="2567" max="2567" width="7.5703125" customWidth="1"/>
    <col min="2568" max="2568" width="8" customWidth="1"/>
    <col min="2817" max="2817" width="18.140625" customWidth="1"/>
    <col min="2818" max="2818" width="13.140625" customWidth="1"/>
    <col min="2820" max="2820" width="6.7109375" customWidth="1"/>
    <col min="2822" max="2822" width="6.85546875" customWidth="1"/>
    <col min="2823" max="2823" width="7.5703125" customWidth="1"/>
    <col min="2824" max="2824" width="8" customWidth="1"/>
    <col min="3073" max="3073" width="18.140625" customWidth="1"/>
    <col min="3074" max="3074" width="13.140625" customWidth="1"/>
    <col min="3076" max="3076" width="6.7109375" customWidth="1"/>
    <col min="3078" max="3078" width="6.85546875" customWidth="1"/>
    <col min="3079" max="3079" width="7.5703125" customWidth="1"/>
    <col min="3080" max="3080" width="8" customWidth="1"/>
    <col min="3329" max="3329" width="18.140625" customWidth="1"/>
    <col min="3330" max="3330" width="13.140625" customWidth="1"/>
    <col min="3332" max="3332" width="6.7109375" customWidth="1"/>
    <col min="3334" max="3334" width="6.85546875" customWidth="1"/>
    <col min="3335" max="3335" width="7.5703125" customWidth="1"/>
    <col min="3336" max="3336" width="8" customWidth="1"/>
    <col min="3585" max="3585" width="18.140625" customWidth="1"/>
    <col min="3586" max="3586" width="13.140625" customWidth="1"/>
    <col min="3588" max="3588" width="6.7109375" customWidth="1"/>
    <col min="3590" max="3590" width="6.85546875" customWidth="1"/>
    <col min="3591" max="3591" width="7.5703125" customWidth="1"/>
    <col min="3592" max="3592" width="8" customWidth="1"/>
    <col min="3841" max="3841" width="18.140625" customWidth="1"/>
    <col min="3842" max="3842" width="13.140625" customWidth="1"/>
    <col min="3844" max="3844" width="6.7109375" customWidth="1"/>
    <col min="3846" max="3846" width="6.85546875" customWidth="1"/>
    <col min="3847" max="3847" width="7.5703125" customWidth="1"/>
    <col min="3848" max="3848" width="8" customWidth="1"/>
    <col min="4097" max="4097" width="18.140625" customWidth="1"/>
    <col min="4098" max="4098" width="13.140625" customWidth="1"/>
    <col min="4100" max="4100" width="6.7109375" customWidth="1"/>
    <col min="4102" max="4102" width="6.85546875" customWidth="1"/>
    <col min="4103" max="4103" width="7.5703125" customWidth="1"/>
    <col min="4104" max="4104" width="8" customWidth="1"/>
    <col min="4353" max="4353" width="18.140625" customWidth="1"/>
    <col min="4354" max="4354" width="13.140625" customWidth="1"/>
    <col min="4356" max="4356" width="6.7109375" customWidth="1"/>
    <col min="4358" max="4358" width="6.85546875" customWidth="1"/>
    <col min="4359" max="4359" width="7.5703125" customWidth="1"/>
    <col min="4360" max="4360" width="8" customWidth="1"/>
    <col min="4609" max="4609" width="18.140625" customWidth="1"/>
    <col min="4610" max="4610" width="13.140625" customWidth="1"/>
    <col min="4612" max="4612" width="6.7109375" customWidth="1"/>
    <col min="4614" max="4614" width="6.85546875" customWidth="1"/>
    <col min="4615" max="4615" width="7.5703125" customWidth="1"/>
    <col min="4616" max="4616" width="8" customWidth="1"/>
    <col min="4865" max="4865" width="18.140625" customWidth="1"/>
    <col min="4866" max="4866" width="13.140625" customWidth="1"/>
    <col min="4868" max="4868" width="6.7109375" customWidth="1"/>
    <col min="4870" max="4870" width="6.85546875" customWidth="1"/>
    <col min="4871" max="4871" width="7.5703125" customWidth="1"/>
    <col min="4872" max="4872" width="8" customWidth="1"/>
    <col min="5121" max="5121" width="18.140625" customWidth="1"/>
    <col min="5122" max="5122" width="13.140625" customWidth="1"/>
    <col min="5124" max="5124" width="6.7109375" customWidth="1"/>
    <col min="5126" max="5126" width="6.85546875" customWidth="1"/>
    <col min="5127" max="5127" width="7.5703125" customWidth="1"/>
    <col min="5128" max="5128" width="8" customWidth="1"/>
    <col min="5377" max="5377" width="18.140625" customWidth="1"/>
    <col min="5378" max="5378" width="13.140625" customWidth="1"/>
    <col min="5380" max="5380" width="6.7109375" customWidth="1"/>
    <col min="5382" max="5382" width="6.85546875" customWidth="1"/>
    <col min="5383" max="5383" width="7.5703125" customWidth="1"/>
    <col min="5384" max="5384" width="8" customWidth="1"/>
    <col min="5633" max="5633" width="18.140625" customWidth="1"/>
    <col min="5634" max="5634" width="13.140625" customWidth="1"/>
    <col min="5636" max="5636" width="6.7109375" customWidth="1"/>
    <col min="5638" max="5638" width="6.85546875" customWidth="1"/>
    <col min="5639" max="5639" width="7.5703125" customWidth="1"/>
    <col min="5640" max="5640" width="8" customWidth="1"/>
    <col min="5889" max="5889" width="18.140625" customWidth="1"/>
    <col min="5890" max="5890" width="13.140625" customWidth="1"/>
    <col min="5892" max="5892" width="6.7109375" customWidth="1"/>
    <col min="5894" max="5894" width="6.85546875" customWidth="1"/>
    <col min="5895" max="5895" width="7.5703125" customWidth="1"/>
    <col min="5896" max="5896" width="8" customWidth="1"/>
    <col min="6145" max="6145" width="18.140625" customWidth="1"/>
    <col min="6146" max="6146" width="13.140625" customWidth="1"/>
    <col min="6148" max="6148" width="6.7109375" customWidth="1"/>
    <col min="6150" max="6150" width="6.85546875" customWidth="1"/>
    <col min="6151" max="6151" width="7.5703125" customWidth="1"/>
    <col min="6152" max="6152" width="8" customWidth="1"/>
    <col min="6401" max="6401" width="18.140625" customWidth="1"/>
    <col min="6402" max="6402" width="13.140625" customWidth="1"/>
    <col min="6404" max="6404" width="6.7109375" customWidth="1"/>
    <col min="6406" max="6406" width="6.85546875" customWidth="1"/>
    <col min="6407" max="6407" width="7.5703125" customWidth="1"/>
    <col min="6408" max="6408" width="8" customWidth="1"/>
    <col min="6657" max="6657" width="18.140625" customWidth="1"/>
    <col min="6658" max="6658" width="13.140625" customWidth="1"/>
    <col min="6660" max="6660" width="6.7109375" customWidth="1"/>
    <col min="6662" max="6662" width="6.85546875" customWidth="1"/>
    <col min="6663" max="6663" width="7.5703125" customWidth="1"/>
    <col min="6664" max="6664" width="8" customWidth="1"/>
    <col min="6913" max="6913" width="18.140625" customWidth="1"/>
    <col min="6914" max="6914" width="13.140625" customWidth="1"/>
    <col min="6916" max="6916" width="6.7109375" customWidth="1"/>
    <col min="6918" max="6918" width="6.85546875" customWidth="1"/>
    <col min="6919" max="6919" width="7.5703125" customWidth="1"/>
    <col min="6920" max="6920" width="8" customWidth="1"/>
    <col min="7169" max="7169" width="18.140625" customWidth="1"/>
    <col min="7170" max="7170" width="13.140625" customWidth="1"/>
    <col min="7172" max="7172" width="6.7109375" customWidth="1"/>
    <col min="7174" max="7174" width="6.85546875" customWidth="1"/>
    <col min="7175" max="7175" width="7.5703125" customWidth="1"/>
    <col min="7176" max="7176" width="8" customWidth="1"/>
    <col min="7425" max="7425" width="18.140625" customWidth="1"/>
    <col min="7426" max="7426" width="13.140625" customWidth="1"/>
    <col min="7428" max="7428" width="6.7109375" customWidth="1"/>
    <col min="7430" max="7430" width="6.85546875" customWidth="1"/>
    <col min="7431" max="7431" width="7.5703125" customWidth="1"/>
    <col min="7432" max="7432" width="8" customWidth="1"/>
    <col min="7681" max="7681" width="18.140625" customWidth="1"/>
    <col min="7682" max="7682" width="13.140625" customWidth="1"/>
    <col min="7684" max="7684" width="6.7109375" customWidth="1"/>
    <col min="7686" max="7686" width="6.85546875" customWidth="1"/>
    <col min="7687" max="7687" width="7.5703125" customWidth="1"/>
    <col min="7688" max="7688" width="8" customWidth="1"/>
    <col min="7937" max="7937" width="18.140625" customWidth="1"/>
    <col min="7938" max="7938" width="13.140625" customWidth="1"/>
    <col min="7940" max="7940" width="6.7109375" customWidth="1"/>
    <col min="7942" max="7942" width="6.85546875" customWidth="1"/>
    <col min="7943" max="7943" width="7.5703125" customWidth="1"/>
    <col min="7944" max="7944" width="8" customWidth="1"/>
    <col min="8193" max="8193" width="18.140625" customWidth="1"/>
    <col min="8194" max="8194" width="13.140625" customWidth="1"/>
    <col min="8196" max="8196" width="6.7109375" customWidth="1"/>
    <col min="8198" max="8198" width="6.85546875" customWidth="1"/>
    <col min="8199" max="8199" width="7.5703125" customWidth="1"/>
    <col min="8200" max="8200" width="8" customWidth="1"/>
    <col min="8449" max="8449" width="18.140625" customWidth="1"/>
    <col min="8450" max="8450" width="13.140625" customWidth="1"/>
    <col min="8452" max="8452" width="6.7109375" customWidth="1"/>
    <col min="8454" max="8454" width="6.85546875" customWidth="1"/>
    <col min="8455" max="8455" width="7.5703125" customWidth="1"/>
    <col min="8456" max="8456" width="8" customWidth="1"/>
    <col min="8705" max="8705" width="18.140625" customWidth="1"/>
    <col min="8706" max="8706" width="13.140625" customWidth="1"/>
    <col min="8708" max="8708" width="6.7109375" customWidth="1"/>
    <col min="8710" max="8710" width="6.85546875" customWidth="1"/>
    <col min="8711" max="8711" width="7.5703125" customWidth="1"/>
    <col min="8712" max="8712" width="8" customWidth="1"/>
    <col min="8961" max="8961" width="18.140625" customWidth="1"/>
    <col min="8962" max="8962" width="13.140625" customWidth="1"/>
    <col min="8964" max="8964" width="6.7109375" customWidth="1"/>
    <col min="8966" max="8966" width="6.85546875" customWidth="1"/>
    <col min="8967" max="8967" width="7.5703125" customWidth="1"/>
    <col min="8968" max="8968" width="8" customWidth="1"/>
    <col min="9217" max="9217" width="18.140625" customWidth="1"/>
    <col min="9218" max="9218" width="13.140625" customWidth="1"/>
    <col min="9220" max="9220" width="6.7109375" customWidth="1"/>
    <col min="9222" max="9222" width="6.85546875" customWidth="1"/>
    <col min="9223" max="9223" width="7.5703125" customWidth="1"/>
    <col min="9224" max="9224" width="8" customWidth="1"/>
    <col min="9473" max="9473" width="18.140625" customWidth="1"/>
    <col min="9474" max="9474" width="13.140625" customWidth="1"/>
    <col min="9476" max="9476" width="6.7109375" customWidth="1"/>
    <col min="9478" max="9478" width="6.85546875" customWidth="1"/>
    <col min="9479" max="9479" width="7.5703125" customWidth="1"/>
    <col min="9480" max="9480" width="8" customWidth="1"/>
    <col min="9729" max="9729" width="18.140625" customWidth="1"/>
    <col min="9730" max="9730" width="13.140625" customWidth="1"/>
    <col min="9732" max="9732" width="6.7109375" customWidth="1"/>
    <col min="9734" max="9734" width="6.85546875" customWidth="1"/>
    <col min="9735" max="9735" width="7.5703125" customWidth="1"/>
    <col min="9736" max="9736" width="8" customWidth="1"/>
    <col min="9985" max="9985" width="18.140625" customWidth="1"/>
    <col min="9986" max="9986" width="13.140625" customWidth="1"/>
    <col min="9988" max="9988" width="6.7109375" customWidth="1"/>
    <col min="9990" max="9990" width="6.85546875" customWidth="1"/>
    <col min="9991" max="9991" width="7.5703125" customWidth="1"/>
    <col min="9992" max="9992" width="8" customWidth="1"/>
    <col min="10241" max="10241" width="18.140625" customWidth="1"/>
    <col min="10242" max="10242" width="13.140625" customWidth="1"/>
    <col min="10244" max="10244" width="6.7109375" customWidth="1"/>
    <col min="10246" max="10246" width="6.85546875" customWidth="1"/>
    <col min="10247" max="10247" width="7.5703125" customWidth="1"/>
    <col min="10248" max="10248" width="8" customWidth="1"/>
    <col min="10497" max="10497" width="18.140625" customWidth="1"/>
    <col min="10498" max="10498" width="13.140625" customWidth="1"/>
    <col min="10500" max="10500" width="6.7109375" customWidth="1"/>
    <col min="10502" max="10502" width="6.85546875" customWidth="1"/>
    <col min="10503" max="10503" width="7.5703125" customWidth="1"/>
    <col min="10504" max="10504" width="8" customWidth="1"/>
    <col min="10753" max="10753" width="18.140625" customWidth="1"/>
    <col min="10754" max="10754" width="13.140625" customWidth="1"/>
    <col min="10756" max="10756" width="6.7109375" customWidth="1"/>
    <col min="10758" max="10758" width="6.85546875" customWidth="1"/>
    <col min="10759" max="10759" width="7.5703125" customWidth="1"/>
    <col min="10760" max="10760" width="8" customWidth="1"/>
    <col min="11009" max="11009" width="18.140625" customWidth="1"/>
    <col min="11010" max="11010" width="13.140625" customWidth="1"/>
    <col min="11012" max="11012" width="6.7109375" customWidth="1"/>
    <col min="11014" max="11014" width="6.85546875" customWidth="1"/>
    <col min="11015" max="11015" width="7.5703125" customWidth="1"/>
    <col min="11016" max="11016" width="8" customWidth="1"/>
    <col min="11265" max="11265" width="18.140625" customWidth="1"/>
    <col min="11266" max="11266" width="13.140625" customWidth="1"/>
    <col min="11268" max="11268" width="6.7109375" customWidth="1"/>
    <col min="11270" max="11270" width="6.85546875" customWidth="1"/>
    <col min="11271" max="11271" width="7.5703125" customWidth="1"/>
    <col min="11272" max="11272" width="8" customWidth="1"/>
    <col min="11521" max="11521" width="18.140625" customWidth="1"/>
    <col min="11522" max="11522" width="13.140625" customWidth="1"/>
    <col min="11524" max="11524" width="6.7109375" customWidth="1"/>
    <col min="11526" max="11526" width="6.85546875" customWidth="1"/>
    <col min="11527" max="11527" width="7.5703125" customWidth="1"/>
    <col min="11528" max="11528" width="8" customWidth="1"/>
    <col min="11777" max="11777" width="18.140625" customWidth="1"/>
    <col min="11778" max="11778" width="13.140625" customWidth="1"/>
    <col min="11780" max="11780" width="6.7109375" customWidth="1"/>
    <col min="11782" max="11782" width="6.85546875" customWidth="1"/>
    <col min="11783" max="11783" width="7.5703125" customWidth="1"/>
    <col min="11784" max="11784" width="8" customWidth="1"/>
    <col min="12033" max="12033" width="18.140625" customWidth="1"/>
    <col min="12034" max="12034" width="13.140625" customWidth="1"/>
    <col min="12036" max="12036" width="6.7109375" customWidth="1"/>
    <col min="12038" max="12038" width="6.85546875" customWidth="1"/>
    <col min="12039" max="12039" width="7.5703125" customWidth="1"/>
    <col min="12040" max="12040" width="8" customWidth="1"/>
    <col min="12289" max="12289" width="18.140625" customWidth="1"/>
    <col min="12290" max="12290" width="13.140625" customWidth="1"/>
    <col min="12292" max="12292" width="6.7109375" customWidth="1"/>
    <col min="12294" max="12294" width="6.85546875" customWidth="1"/>
    <col min="12295" max="12295" width="7.5703125" customWidth="1"/>
    <col min="12296" max="12296" width="8" customWidth="1"/>
    <col min="12545" max="12545" width="18.140625" customWidth="1"/>
    <col min="12546" max="12546" width="13.140625" customWidth="1"/>
    <col min="12548" max="12548" width="6.7109375" customWidth="1"/>
    <col min="12550" max="12550" width="6.85546875" customWidth="1"/>
    <col min="12551" max="12551" width="7.5703125" customWidth="1"/>
    <col min="12552" max="12552" width="8" customWidth="1"/>
    <col min="12801" max="12801" width="18.140625" customWidth="1"/>
    <col min="12802" max="12802" width="13.140625" customWidth="1"/>
    <col min="12804" max="12804" width="6.7109375" customWidth="1"/>
    <col min="12806" max="12806" width="6.85546875" customWidth="1"/>
    <col min="12807" max="12807" width="7.5703125" customWidth="1"/>
    <col min="12808" max="12808" width="8" customWidth="1"/>
    <col min="13057" max="13057" width="18.140625" customWidth="1"/>
    <col min="13058" max="13058" width="13.140625" customWidth="1"/>
    <col min="13060" max="13060" width="6.7109375" customWidth="1"/>
    <col min="13062" max="13062" width="6.85546875" customWidth="1"/>
    <col min="13063" max="13063" width="7.5703125" customWidth="1"/>
    <col min="13064" max="13064" width="8" customWidth="1"/>
    <col min="13313" max="13313" width="18.140625" customWidth="1"/>
    <col min="13314" max="13314" width="13.140625" customWidth="1"/>
    <col min="13316" max="13316" width="6.7109375" customWidth="1"/>
    <col min="13318" max="13318" width="6.85546875" customWidth="1"/>
    <col min="13319" max="13319" width="7.5703125" customWidth="1"/>
    <col min="13320" max="13320" width="8" customWidth="1"/>
    <col min="13569" max="13569" width="18.140625" customWidth="1"/>
    <col min="13570" max="13570" width="13.140625" customWidth="1"/>
    <col min="13572" max="13572" width="6.7109375" customWidth="1"/>
    <col min="13574" max="13574" width="6.85546875" customWidth="1"/>
    <col min="13575" max="13575" width="7.5703125" customWidth="1"/>
    <col min="13576" max="13576" width="8" customWidth="1"/>
    <col min="13825" max="13825" width="18.140625" customWidth="1"/>
    <col min="13826" max="13826" width="13.140625" customWidth="1"/>
    <col min="13828" max="13828" width="6.7109375" customWidth="1"/>
    <col min="13830" max="13830" width="6.85546875" customWidth="1"/>
    <col min="13831" max="13831" width="7.5703125" customWidth="1"/>
    <col min="13832" max="13832" width="8" customWidth="1"/>
    <col min="14081" max="14081" width="18.140625" customWidth="1"/>
    <col min="14082" max="14082" width="13.140625" customWidth="1"/>
    <col min="14084" max="14084" width="6.7109375" customWidth="1"/>
    <col min="14086" max="14086" width="6.85546875" customWidth="1"/>
    <col min="14087" max="14087" width="7.5703125" customWidth="1"/>
    <col min="14088" max="14088" width="8" customWidth="1"/>
    <col min="14337" max="14337" width="18.140625" customWidth="1"/>
    <col min="14338" max="14338" width="13.140625" customWidth="1"/>
    <col min="14340" max="14340" width="6.7109375" customWidth="1"/>
    <col min="14342" max="14342" width="6.85546875" customWidth="1"/>
    <col min="14343" max="14343" width="7.5703125" customWidth="1"/>
    <col min="14344" max="14344" width="8" customWidth="1"/>
    <col min="14593" max="14593" width="18.140625" customWidth="1"/>
    <col min="14594" max="14594" width="13.140625" customWidth="1"/>
    <col min="14596" max="14596" width="6.7109375" customWidth="1"/>
    <col min="14598" max="14598" width="6.85546875" customWidth="1"/>
    <col min="14599" max="14599" width="7.5703125" customWidth="1"/>
    <col min="14600" max="14600" width="8" customWidth="1"/>
    <col min="14849" max="14849" width="18.140625" customWidth="1"/>
    <col min="14850" max="14850" width="13.140625" customWidth="1"/>
    <col min="14852" max="14852" width="6.7109375" customWidth="1"/>
    <col min="14854" max="14854" width="6.85546875" customWidth="1"/>
    <col min="14855" max="14855" width="7.5703125" customWidth="1"/>
    <col min="14856" max="14856" width="8" customWidth="1"/>
    <col min="15105" max="15105" width="18.140625" customWidth="1"/>
    <col min="15106" max="15106" width="13.140625" customWidth="1"/>
    <col min="15108" max="15108" width="6.7109375" customWidth="1"/>
    <col min="15110" max="15110" width="6.85546875" customWidth="1"/>
    <col min="15111" max="15111" width="7.5703125" customWidth="1"/>
    <col min="15112" max="15112" width="8" customWidth="1"/>
    <col min="15361" max="15361" width="18.140625" customWidth="1"/>
    <col min="15362" max="15362" width="13.140625" customWidth="1"/>
    <col min="15364" max="15364" width="6.7109375" customWidth="1"/>
    <col min="15366" max="15366" width="6.85546875" customWidth="1"/>
    <col min="15367" max="15367" width="7.5703125" customWidth="1"/>
    <col min="15368" max="15368" width="8" customWidth="1"/>
    <col min="15617" max="15617" width="18.140625" customWidth="1"/>
    <col min="15618" max="15618" width="13.140625" customWidth="1"/>
    <col min="15620" max="15620" width="6.7109375" customWidth="1"/>
    <col min="15622" max="15622" width="6.85546875" customWidth="1"/>
    <col min="15623" max="15623" width="7.5703125" customWidth="1"/>
    <col min="15624" max="15624" width="8" customWidth="1"/>
    <col min="15873" max="15873" width="18.140625" customWidth="1"/>
    <col min="15874" max="15874" width="13.140625" customWidth="1"/>
    <col min="15876" max="15876" width="6.7109375" customWidth="1"/>
    <col min="15878" max="15878" width="6.85546875" customWidth="1"/>
    <col min="15879" max="15879" width="7.5703125" customWidth="1"/>
    <col min="15880" max="15880" width="8" customWidth="1"/>
    <col min="16129" max="16129" width="18.140625" customWidth="1"/>
    <col min="16130" max="16130" width="13.140625" customWidth="1"/>
    <col min="16132" max="16132" width="6.7109375" customWidth="1"/>
    <col min="16134" max="16134" width="6.85546875" customWidth="1"/>
    <col min="16135" max="16135" width="7.5703125" customWidth="1"/>
    <col min="16136" max="16136" width="8" customWidth="1"/>
  </cols>
  <sheetData>
    <row r="1" spans="1:9">
      <c r="A1" s="238" t="s">
        <v>212</v>
      </c>
      <c r="B1" s="238"/>
      <c r="C1" s="238"/>
      <c r="D1" s="238"/>
      <c r="E1" s="238"/>
      <c r="F1" s="238"/>
      <c r="G1" s="238"/>
      <c r="H1" s="238"/>
      <c r="I1" s="238"/>
    </row>
    <row r="2" spans="1:9">
      <c r="A2" s="238" t="s">
        <v>213</v>
      </c>
      <c r="B2" s="238"/>
      <c r="C2" s="238"/>
      <c r="D2" s="238"/>
      <c r="E2" s="238"/>
      <c r="F2" s="238"/>
      <c r="G2" s="238"/>
      <c r="H2" s="238"/>
      <c r="I2" s="238"/>
    </row>
    <row r="3" spans="1:9">
      <c r="A3" s="238" t="s">
        <v>214</v>
      </c>
      <c r="B3" s="238"/>
      <c r="C3" s="238"/>
      <c r="D3" s="238"/>
      <c r="E3" s="238"/>
      <c r="F3" s="238"/>
      <c r="G3" s="238"/>
      <c r="H3" s="238"/>
      <c r="I3" s="238"/>
    </row>
    <row r="4" spans="1:9">
      <c r="A4" s="111"/>
    </row>
    <row r="5" spans="1:9" ht="15.75">
      <c r="A5" s="91"/>
    </row>
    <row r="6" spans="1:9" ht="15.75">
      <c r="A6" s="91"/>
    </row>
    <row r="8" spans="1:9" ht="25.5">
      <c r="A8" s="92" t="s">
        <v>215</v>
      </c>
      <c r="B8" s="239">
        <v>2067153</v>
      </c>
      <c r="C8" s="239"/>
      <c r="D8" s="239"/>
    </row>
    <row r="9" spans="1:9">
      <c r="A9" s="92"/>
    </row>
    <row r="10" spans="1:9">
      <c r="A10" s="92" t="s">
        <v>216</v>
      </c>
    </row>
    <row r="11" spans="1:9">
      <c r="A11" s="92"/>
    </row>
    <row r="12" spans="1:9">
      <c r="A12" s="92" t="s">
        <v>217</v>
      </c>
    </row>
    <row r="13" spans="1:9">
      <c r="A13" s="92"/>
    </row>
    <row r="14" spans="1:9">
      <c r="A14" s="92" t="s">
        <v>218</v>
      </c>
    </row>
    <row r="15" spans="1:9">
      <c r="A15" s="92" t="s">
        <v>219</v>
      </c>
    </row>
    <row r="16" spans="1:9">
      <c r="A16" s="92" t="s">
        <v>220</v>
      </c>
      <c r="B16" s="92" t="s">
        <v>221</v>
      </c>
      <c r="D16" s="92" t="s">
        <v>222</v>
      </c>
      <c r="E16" s="92" t="s">
        <v>223</v>
      </c>
    </row>
    <row r="17" spans="1:9" ht="15.75">
      <c r="A17" s="110"/>
    </row>
    <row r="18" spans="1:9" ht="15.75">
      <c r="A18" s="91"/>
    </row>
    <row r="19" spans="1:9" ht="15.75">
      <c r="A19" s="93"/>
    </row>
    <row r="20" spans="1:9">
      <c r="A20" s="94"/>
    </row>
    <row r="21" spans="1:9" ht="15.75">
      <c r="A21" s="93"/>
    </row>
    <row r="22" spans="1:9" ht="15.75">
      <c r="A22" s="93"/>
    </row>
    <row r="23" spans="1:9" ht="15.75">
      <c r="A23" s="91"/>
    </row>
    <row r="25" spans="1:9" ht="15.75">
      <c r="A25" s="95"/>
      <c r="B25" s="95"/>
      <c r="C25" s="95" t="str">
        <f>+balanc!A3</f>
        <v>МОНГЕО ХК</v>
      </c>
      <c r="D25" s="95"/>
      <c r="E25" s="95"/>
      <c r="F25" s="95"/>
      <c r="G25" s="95"/>
      <c r="H25" s="95"/>
      <c r="I25" s="95"/>
    </row>
    <row r="26" spans="1:9" ht="15.75">
      <c r="A26" s="236" t="s">
        <v>352</v>
      </c>
      <c r="B26" s="236"/>
      <c r="C26" s="236"/>
      <c r="D26" s="236"/>
      <c r="E26" s="236"/>
      <c r="F26" s="236"/>
      <c r="G26" s="236"/>
      <c r="H26" s="236"/>
      <c r="I26" s="236"/>
    </row>
    <row r="27" spans="1:9" ht="15.75">
      <c r="A27" s="236" t="s">
        <v>224</v>
      </c>
      <c r="B27" s="236"/>
      <c r="C27" s="236"/>
      <c r="D27" s="236"/>
      <c r="E27" s="236"/>
      <c r="F27" s="236"/>
      <c r="G27" s="236"/>
      <c r="H27" s="236"/>
      <c r="I27" s="236"/>
    </row>
    <row r="28" spans="1:9" ht="15.75">
      <c r="A28" s="110"/>
    </row>
    <row r="29" spans="1:9" ht="47.25" customHeight="1">
      <c r="A29" s="237" t="s">
        <v>225</v>
      </c>
      <c r="B29" s="237"/>
      <c r="C29" s="237"/>
      <c r="D29" s="237"/>
      <c r="E29" s="237" t="s">
        <v>226</v>
      </c>
      <c r="F29" s="237"/>
      <c r="G29" s="237"/>
      <c r="H29" s="237" t="s">
        <v>227</v>
      </c>
      <c r="I29" s="237"/>
    </row>
    <row r="30" spans="1:9" ht="15.75">
      <c r="A30" s="227"/>
      <c r="B30" s="228"/>
      <c r="C30" s="228"/>
      <c r="D30" s="229"/>
      <c r="E30" s="230"/>
      <c r="F30" s="231"/>
      <c r="G30" s="232"/>
      <c r="H30" s="230"/>
      <c r="I30" s="232"/>
    </row>
    <row r="31" spans="1:9" ht="15.75">
      <c r="A31" s="227"/>
      <c r="B31" s="228"/>
      <c r="C31" s="228"/>
      <c r="D31" s="229"/>
      <c r="E31" s="230"/>
      <c r="F31" s="231"/>
      <c r="G31" s="232"/>
      <c r="H31" s="230"/>
      <c r="I31" s="232"/>
    </row>
    <row r="32" spans="1:9" ht="15.75">
      <c r="A32" s="227"/>
      <c r="B32" s="228"/>
      <c r="C32" s="228"/>
      <c r="D32" s="229"/>
      <c r="E32" s="230"/>
      <c r="F32" s="231"/>
      <c r="G32" s="232"/>
      <c r="H32" s="230"/>
      <c r="I32" s="232"/>
    </row>
    <row r="33" spans="1:9" ht="15.75">
      <c r="A33" s="227"/>
      <c r="B33" s="228"/>
      <c r="C33" s="228"/>
      <c r="D33" s="229"/>
      <c r="E33" s="230"/>
      <c r="F33" s="231"/>
      <c r="G33" s="232"/>
      <c r="H33" s="230"/>
      <c r="I33" s="232"/>
    </row>
    <row r="34" spans="1:9" ht="15.75">
      <c r="A34" s="233"/>
      <c r="B34" s="234"/>
      <c r="C34" s="234"/>
      <c r="D34" s="235"/>
      <c r="E34" s="230"/>
      <c r="F34" s="231"/>
      <c r="G34" s="232"/>
      <c r="H34" s="230"/>
      <c r="I34" s="232"/>
    </row>
    <row r="35" spans="1:9" ht="15.75">
      <c r="A35" s="233"/>
      <c r="B35" s="234"/>
      <c r="C35" s="234"/>
      <c r="D35" s="235"/>
      <c r="E35" s="230"/>
      <c r="F35" s="231"/>
      <c r="G35" s="232"/>
      <c r="H35" s="230"/>
      <c r="I35" s="232"/>
    </row>
    <row r="45" spans="1:9" ht="15.75">
      <c r="A45" s="110"/>
    </row>
    <row r="46" spans="1:9" ht="15.75">
      <c r="A46" s="91"/>
    </row>
    <row r="47" spans="1:9" ht="15.75">
      <c r="A47" s="96"/>
    </row>
    <row r="48" spans="1:9" ht="15.75">
      <c r="A48" s="110"/>
    </row>
    <row r="49" spans="1:9" ht="15.75">
      <c r="A49" s="95"/>
      <c r="B49" s="95"/>
      <c r="C49" s="236" t="str">
        <f>+C25</f>
        <v>МОНГЕО ХК</v>
      </c>
      <c r="D49" s="236"/>
      <c r="E49" s="236"/>
      <c r="F49" s="236"/>
      <c r="G49" s="236"/>
      <c r="H49" s="236"/>
      <c r="I49" s="95"/>
    </row>
    <row r="50" spans="1:9" ht="15.75">
      <c r="A50" s="236" t="s">
        <v>351</v>
      </c>
      <c r="B50" s="236"/>
      <c r="C50" s="236"/>
      <c r="D50" s="236"/>
      <c r="E50" s="236"/>
      <c r="F50" s="236"/>
      <c r="G50" s="236"/>
      <c r="H50" s="236"/>
      <c r="I50" s="236"/>
    </row>
    <row r="51" spans="1:9" ht="15.75">
      <c r="A51" s="236" t="s">
        <v>224</v>
      </c>
      <c r="B51" s="236"/>
      <c r="C51" s="236"/>
      <c r="D51" s="236"/>
      <c r="E51" s="236"/>
      <c r="F51" s="236"/>
      <c r="G51" s="236"/>
      <c r="H51" s="236"/>
      <c r="I51" s="236"/>
    </row>
    <row r="52" spans="1:9" ht="15.75">
      <c r="A52" s="109"/>
    </row>
    <row r="53" spans="1:9" ht="15.75">
      <c r="A53" s="225" t="s">
        <v>228</v>
      </c>
      <c r="B53" s="225"/>
      <c r="C53" s="225"/>
      <c r="D53" s="225"/>
      <c r="E53" s="225"/>
      <c r="F53" s="225"/>
      <c r="G53" s="225"/>
      <c r="H53" s="225"/>
      <c r="I53" s="225"/>
    </row>
    <row r="54" spans="1:9" ht="15.75">
      <c r="A54" s="91"/>
    </row>
    <row r="55" spans="1:9" ht="15.75">
      <c r="A55" s="91"/>
    </row>
    <row r="56" spans="1:9" ht="290.25" customHeight="1">
      <c r="A56" s="226" t="s">
        <v>232</v>
      </c>
      <c r="B56" s="226"/>
      <c r="C56" s="226"/>
      <c r="D56" s="226"/>
      <c r="E56" s="226"/>
      <c r="F56" s="226"/>
      <c r="G56" s="226"/>
      <c r="H56" s="226"/>
      <c r="I56" s="226"/>
    </row>
    <row r="57" spans="1:9" ht="15.75">
      <c r="A57" s="112"/>
      <c r="B57" s="112"/>
      <c r="C57" s="112"/>
      <c r="D57" s="112"/>
      <c r="E57" s="112"/>
      <c r="F57" s="112"/>
      <c r="G57" s="112"/>
      <c r="H57" s="112"/>
      <c r="I57" s="112"/>
    </row>
    <row r="58" spans="1:9" ht="15.75">
      <c r="A58" s="112"/>
      <c r="B58" s="112"/>
      <c r="C58" s="112"/>
      <c r="D58" s="112"/>
      <c r="E58" s="112"/>
      <c r="F58" s="112"/>
      <c r="G58" s="112"/>
      <c r="H58" s="112"/>
      <c r="I58" s="112"/>
    </row>
    <row r="59" spans="1:9" ht="15.75">
      <c r="A59" s="112"/>
      <c r="B59" s="112"/>
      <c r="C59" s="112"/>
      <c r="D59" s="112"/>
      <c r="E59" s="112"/>
      <c r="F59" s="112"/>
      <c r="G59" s="112"/>
      <c r="H59" s="112"/>
      <c r="I59" s="112"/>
    </row>
    <row r="60" spans="1:9" ht="15.75">
      <c r="A60" s="112"/>
      <c r="B60" s="112"/>
      <c r="C60" s="112"/>
      <c r="D60" s="112"/>
      <c r="E60" s="112"/>
      <c r="F60" s="112"/>
      <c r="G60" s="112"/>
      <c r="H60" s="112"/>
      <c r="I60" s="112"/>
    </row>
    <row r="61" spans="1:9" ht="15.75">
      <c r="A61" s="112"/>
      <c r="B61" s="112"/>
      <c r="C61" s="112"/>
      <c r="D61" s="112"/>
      <c r="E61" s="112"/>
      <c r="F61" s="112"/>
      <c r="G61" s="112"/>
      <c r="H61" s="112"/>
      <c r="I61" s="112"/>
    </row>
    <row r="62" spans="1:9" ht="15.75">
      <c r="A62" s="112"/>
      <c r="B62" s="112"/>
      <c r="C62" s="112"/>
      <c r="D62" s="112"/>
      <c r="E62" s="112"/>
      <c r="F62" s="112"/>
      <c r="G62" s="112"/>
      <c r="H62" s="112"/>
      <c r="I62" s="112"/>
    </row>
    <row r="63" spans="1:9" ht="15.75">
      <c r="A63" s="113"/>
      <c r="B63" s="114"/>
      <c r="C63" s="114"/>
      <c r="D63" s="114"/>
      <c r="E63" s="114"/>
      <c r="F63" s="114"/>
      <c r="G63" s="114"/>
      <c r="H63" s="114"/>
      <c r="I63" s="114"/>
    </row>
    <row r="64" spans="1:9" ht="15.75">
      <c r="A64" s="97"/>
    </row>
    <row r="65" spans="1:9" ht="15.75">
      <c r="A65" s="97"/>
    </row>
    <row r="66" spans="1:9" ht="15.75">
      <c r="A66" s="225" t="s">
        <v>229</v>
      </c>
      <c r="B66" s="225"/>
      <c r="C66" s="225"/>
      <c r="D66" s="225"/>
      <c r="E66" s="225"/>
      <c r="F66" s="225"/>
      <c r="G66" s="225"/>
      <c r="H66" s="225"/>
      <c r="I66" s="225"/>
    </row>
    <row r="67" spans="1:9" ht="15.75">
      <c r="A67" s="97"/>
    </row>
    <row r="68" spans="1:9" ht="15.75">
      <c r="A68" s="225" t="s">
        <v>230</v>
      </c>
      <c r="B68" s="225"/>
      <c r="C68" s="225"/>
      <c r="D68" s="225"/>
      <c r="E68" s="225"/>
      <c r="F68" s="225"/>
      <c r="G68" s="225"/>
      <c r="H68" s="225"/>
      <c r="I68" s="225"/>
    </row>
  </sheetData>
  <mergeCells count="34">
    <mergeCell ref="A27:I27"/>
    <mergeCell ref="A1:I1"/>
    <mergeCell ref="A2:I2"/>
    <mergeCell ref="A3:I3"/>
    <mergeCell ref="B8:D8"/>
    <mergeCell ref="A26:I26"/>
    <mergeCell ref="A29:D29"/>
    <mergeCell ref="E29:G29"/>
    <mergeCell ref="H29:I29"/>
    <mergeCell ref="A30:D30"/>
    <mergeCell ref="E30:G30"/>
    <mergeCell ref="H30:I30"/>
    <mergeCell ref="A31:D31"/>
    <mergeCell ref="E31:G31"/>
    <mergeCell ref="H31:I31"/>
    <mergeCell ref="A32:D32"/>
    <mergeCell ref="E32:G32"/>
    <mergeCell ref="H32:I32"/>
    <mergeCell ref="A66:I66"/>
    <mergeCell ref="A68:I68"/>
    <mergeCell ref="A56:I56"/>
    <mergeCell ref="A53:I53"/>
    <mergeCell ref="A33:D33"/>
    <mergeCell ref="E33:G33"/>
    <mergeCell ref="H33:I33"/>
    <mergeCell ref="A34:D34"/>
    <mergeCell ref="E34:G34"/>
    <mergeCell ref="H34:I34"/>
    <mergeCell ref="A35:D35"/>
    <mergeCell ref="E35:G35"/>
    <mergeCell ref="H35:I35"/>
    <mergeCell ref="A50:I50"/>
    <mergeCell ref="A51:I51"/>
    <mergeCell ref="C49:H49"/>
  </mergeCells>
  <pageMargins left="0.7" right="0.7" top="0.75" bottom="1.1499999999999999" header="0.3" footer="0.3"/>
  <pageSetup paperSize="9" scale="9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cash</vt:lpstr>
      <vt:lpstr>balanc</vt:lpstr>
      <vt:lpstr>orlogiin tailan</vt:lpstr>
      <vt:lpstr>omchiin oorchlolt</vt:lpstr>
      <vt:lpstr>mungun guilgee</vt:lpstr>
      <vt:lpstr>nuur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2020-12-16T13:56:19Z</cp:lastPrinted>
  <dcterms:created xsi:type="dcterms:W3CDTF">2010-04-13T07:22:58Z</dcterms:created>
  <dcterms:modified xsi:type="dcterms:W3CDTF">2022-02-13T23:16:53Z</dcterms:modified>
</cp:coreProperties>
</file>