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<sst xmlns="http://schemas.openxmlformats.org/spreadsheetml/2006/main" count="1539" uniqueCount="612">
  <si>
    <t>Байгууллагын нэр: Багануур</t>
  </si>
  <si>
    <t>Регистр: 2008572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</si>
  <si>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</si>
  <si>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</si>
  <si>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</si>
  <si>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</si>
  <si>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</si>
  <si>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</si>
  <si>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</si>
  <si>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</si>
  <si>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</si>
  <si>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</si>
  <si>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</si>
  <si>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</si>
  <si>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</si>
  <si>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</si>
  <si>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</si>
  <si>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</si>
  <si>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</si>
  <si>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</si>
  <si>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</si>
  <si>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</si>
  <si>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</si>
  <si>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</si>
  <si>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</si>
  <si>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</si>
  <si>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</si>
  <si>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</si>
  <si>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</si>
  <si>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</si>
  <si>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</si>
  <si>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</si>
  <si>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</si>
  <si>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</si>
  <si>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</si>
  <si>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</si>
  <si>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</si>
  <si>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</si>
  <si>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</si>
  <si>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</si>
  <si>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</si>
  <si>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</si>
  <si>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</si>
  <si>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</si>
  <si>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</si>
  <si>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</si>
  <si>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</si>
  <si>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</si>
  <si>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</si>
  <si>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</si>
  <si>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</si>
  <si>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</si>
  <si>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</si>
  <si>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</si>
  <si>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</si>
  <si>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</si>
  <si>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</si>
  <si>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</si>
  <si>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</si>
  <si>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</si>
  <si>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</si>
  <si>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</si>
  <si>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</si>
  <si>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</si>
  <si>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</si>
  <si>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/Д.Түвшинжаргал/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</si>
  <si>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</si>
  <si>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</si>
  <si>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</si>
  <si>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</si>
  <si>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</si>
  <si>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</si>
  <si>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</si>
  <si>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</si>
  <si>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</si>
  <si>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</si>
  <si>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</si>
  <si>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</si>
  <si>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</si>
  <si>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</si>
  <si>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</si>
  <si>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</si>
  <si>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</si>
  <si>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</si>
  <si>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</si>
  <si>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</si>
  <si>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</si>
  <si>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</si>
  <si>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</si>
  <si>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</si>
  <si>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</si>
  <si>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</si>
  <si>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</si>
  <si>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</si>
  <si>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</si>
  <si>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</si>
  <si>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</si>
  <si>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</si>
  <si>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</si>
  <si>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</si>
  <si>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</si>
  <si>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</si>
  <si>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</si>
  <si>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</si>
  <si>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</si>
  <si>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</si>
  <si>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</si>
  <si>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</si>
  <si>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</si>
  <si>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</si>
  <si>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</si>
  <si>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Уул уурхайн хөрөнгө / УУХөгжүүлэлт, Хөрс хуулалт/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</si>
  <si>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</si>
  <si>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</si>
  <si>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</si>
  <si>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</si>
  <si>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</si>
  <si>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</si>
  <si>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</si>
  <si>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</si>
  <si>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</si>
  <si>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</si>
  <si>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</si>
  <si>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</si>
  <si>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</si>
  <si>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</si>
  <si>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</si>
  <si>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</si>
  <si>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</si>
  <si>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</si>
  <si>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</si>
  <si>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</si>
  <si>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</si>
  <si>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</si>
  <si>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</si>
  <si>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</si>
  <si>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</si>
  <si>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</si>
  <si>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</si>
  <si>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</si>
  <si>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</si>
  <si>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</si>
  <si>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</si>
  <si>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</si>
  <si>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</si>
  <si>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</si>
  <si>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</si>
  <si>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</si>
  <si>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</si>
  <si>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</si>
  <si>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</si>
  <si>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</si>
  <si>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</si>
  <si>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</si>
  <si>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</si>
  <si>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</si>
  <si>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</si>
  <si>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</si>
  <si>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</si>
  <si>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</si>
  <si>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</si>
  <si>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</si>
  <si>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</si>
  <si>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</si>
  <si>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</si>
  <si>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</si>
  <si>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</si>
  <si>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</si>
  <si>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</si>
  <si>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</si>
  <si>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</si>
  <si>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</si>
  <si>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</si>
  <si>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</si>
  <si>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</si>
  <si>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</si>
  <si>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</si>
  <si>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</si>
  <si>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</si>
  <si>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</si>
  <si>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</si>
  <si>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</si>
  <si>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</si>
  <si>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</si>
  <si>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Тусгай зориулалтын нөөцийн сан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</si>
  <si>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</si>
  <si>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</si>
  <si>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</si>
  <si>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</si>
  <si>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</si>
  <si>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</si>
  <si>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</si>
  <si>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</si>
  <si>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</si>
  <si>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</si>
  <si>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</si>
  <si>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</si>
  <si>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</si>
  <si>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</si>
  <si>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</si>
  <si>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</si>
  <si>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</si>
  <si>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</si>
  <si>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</si>
  <si>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</si>
  <si>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</si>
  <si>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</si>
  <si>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</si>
  <si>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</si>
  <si>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</si>
  <si>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</si>
  <si>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</si>
  <si>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</si>
  <si>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</si>
  <si>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</si>
  <si>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</si>
  <si>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</si>
  <si>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</si>
  <si>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</si>
  <si>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</si>
  <si>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</si>
  <si>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</si>
  <si>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</si>
  <si>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</si>
  <si>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</si>
  <si>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</si>
  <si>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</si>
  <si>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</si>
  <si>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</si>
  <si>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</si>
  <si>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</si>
  <si>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</si>
  <si>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</si>
  <si>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</si>
  <si>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</si>
  <si>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</si>
  <si>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</si>
  <si>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</si>
  <si>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</si>
  <si>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</si>
  <si>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</si>
  <si>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</si>
  <si>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</si>
  <si>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</si>
  <si>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</si>
  <si>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>Ханшийн зөрүү ашиг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</si>
  <si>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</si>
  <si>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</si>
  <si>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</si>
  <si>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</si>
  <si>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</si>
  <si>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</si>
  <si>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</si>
  <si>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</si>
  <si>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</si>
  <si>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</si>
  <si>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</si>
  <si>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</si>
  <si>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</si>
  <si>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</si>
  <si>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</si>
  <si>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</si>
  <si>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</si>
  <si>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</si>
  <si>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</si>
  <si>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</si>
  <si>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</si>
  <si>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</si>
  <si>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</si>
  <si>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</si>
  <si>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</si>
  <si>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</si>
  <si>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</si>
  <si>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</si>
  <si>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</si>
  <si>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</si>
  <si>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</si>
  <si>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</si>
  <si>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</si>
  <si>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</si>
  <si>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</si>
  <si>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</si>
  <si>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</si>
  <si>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 xml:space="preserve">Газар татвар </t>
  </si>
  <si>
    <t>ҮХХ</t>
  </si>
  <si>
    <t>ХХОАТ</t>
  </si>
  <si>
    <t>Ус ашигласан татвар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</si>
  <si>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</si>
  <si>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</si>
  <si>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</si>
  <si>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</si>
  <si>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</si>
  <si>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</si>
  <si>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</si>
  <si>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</si>
  <si>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</si>
  <si>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</si>
  <si>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</si>
  <si>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</si>
  <si>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</si>
  <si>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</si>
  <si>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</si>
  <si>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</si>
  <si>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</si>
  <si>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</si>
  <si>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</si>
  <si>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</si>
  <si>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</si>
  <si>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</si>
  <si>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</si>
  <si>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</si>
  <si>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</si>
  <si>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</si>
  <si>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</si>
  <si>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</si>
  <si>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</si>
  <si>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</si>
  <si>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НӨАТ нэхэмжлэх шивсэн тоцоо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</si>
  <si>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</si>
  <si>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</si>
  <si>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</si>
  <si>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</si>
  <si>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</si>
  <si>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</si>
  <si>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</si>
  <si>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</si>
  <si>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</si>
  <si>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</si>
  <si>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</si>
  <si>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</si>
  <si>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</si>
  <si>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</si>
  <si>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</si>
  <si>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</si>
  <si>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</si>
  <si>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</si>
  <si>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</si>
  <si>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</si>
  <si>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</si>
  <si>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</si>
  <si>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</si>
  <si>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</si>
  <si>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</si>
  <si>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</si>
  <si>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</si>
  <si>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</si>
  <si>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</si>
  <si>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</si>
  <si>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</si>
  <si>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</si>
  <si>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</si>
  <si>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</si>
  <si>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</si>
  <si>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</si>
  <si>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</si>
  <si>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</si>
  <si>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</si>
  <si>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</si>
  <si>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</si>
  <si>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</si>
  <si>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</si>
  <si>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</si>
  <si>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</si>
  <si>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</si>
  <si>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</si>
  <si>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</si>
  <si>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</si>
  <si>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</si>
  <si>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</si>
  <si>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</si>
  <si>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</si>
  <si>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</si>
  <si>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</si>
  <si>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</si>
  <si>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</si>
  <si>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</si>
  <si>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</si>
  <si>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</si>
  <si>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</si>
  <si>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</si>
  <si>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</si>
  <si>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</si>
  <si>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</si>
  <si>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</si>
  <si>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</si>
  <si>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</si>
  <si>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</si>
  <si>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</si>
  <si>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</si>
  <si>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</si>
  <si>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</si>
  <si>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</si>
  <si>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</si>
  <si>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</si>
  <si>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</si>
  <si>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</si>
  <si>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</si>
  <si>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</si>
  <si>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</si>
  <si>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 xml:space="preserve">МОн цахим ХХК </t>
  </si>
  <si>
    <t>160,632.6</t>
  </si>
  <si>
    <t>46</t>
  </si>
  <si>
    <t xml:space="preserve">Багануур Сувилал ХХК </t>
  </si>
  <si>
    <t>100</t>
  </si>
  <si>
    <t>548,655.4</t>
  </si>
  <si>
    <t xml:space="preserve">Багануур Илч ХХК </t>
  </si>
  <si>
    <t>290,479.3</t>
  </si>
  <si>
    <t>999,767.3</t>
  </si>
  <si>
    <t>15. Бусад эргэлтийн бус хөрөнгө</t>
  </si>
  <si>
    <t xml:space="preserve">Хойшлогдсог татвар </t>
  </si>
  <si>
    <t xml:space="preserve">Уул уурхайн хөнрөнгө </t>
  </si>
  <si>
    <t>16.1. Дансны өглөг</t>
  </si>
  <si>
    <t>Төлөгдөх хугацаандаа байгаа</t>
  </si>
  <si>
    <t>Хугацаа хэтэрсэн</t>
  </si>
  <si>
    <t xml:space="preserve"> 3</t>
  </si>
  <si>
    <t>Дотоод байгууллагын өр</t>
  </si>
  <si>
    <t xml:space="preserve">Хувь хүний өглөг 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</si>
  <si>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</si>
  <si>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</si>
  <si>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</si>
  <si>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</si>
  <si>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</si>
  <si>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</si>
  <si>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 xml:space="preserve">АМАТ </t>
  </si>
  <si>
    <t xml:space="preserve">УС татвар </t>
  </si>
  <si>
    <t>Газрын татвар</t>
  </si>
  <si>
    <t>16.3. Богино хугацаат зээл</t>
  </si>
  <si>
    <t>төгрөгөөр</t>
  </si>
  <si>
    <t>валютаар</t>
  </si>
  <si>
    <t xml:space="preserve">Богино хугацаат зээл 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</si>
  <si>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</si>
  <si>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</si>
  <si>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</si>
  <si>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</si>
  <si>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</si>
  <si>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</si>
  <si>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Бусад богино хугацаат 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</si>
  <si>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</si>
  <si>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</si>
  <si>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</si>
  <si>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</si>
  <si>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</si>
  <si>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</si>
  <si>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</si>
  <si>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 xml:space="preserve">тэтгэвэр </t>
  </si>
  <si>
    <t>Нөхөн сэргээлт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</si>
  <si>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</si>
  <si>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</si>
  <si>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</si>
  <si>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</si>
  <si>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</si>
  <si>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</si>
  <si>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</si>
  <si>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</si>
  <si>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</si>
  <si>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</si>
  <si>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</si>
  <si>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</si>
  <si>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</si>
  <si>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</si>
  <si>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</si>
  <si>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</si>
  <si>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</si>
  <si>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 xml:space="preserve">Нүүрсний борлуулалтын орлого 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</si>
  <si>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</si>
  <si>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</si>
  <si>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</si>
  <si>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</si>
  <si>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</si>
  <si>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</si>
  <si>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</si>
  <si>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</si>
  <si>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ББӨртөг 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</si>
  <si>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</si>
  <si>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</si>
  <si>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</si>
  <si>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</si>
  <si>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</si>
  <si>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 xml:space="preserve">Үйл ажилгааны бусад орлого 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</si>
  <si>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</si>
  <si>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</si>
  <si>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</si>
  <si>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</si>
  <si>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</si>
  <si>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</si>
  <si>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</si>
  <si>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</si>
  <si>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</si>
  <si>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</si>
  <si>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</si>
  <si>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</si>
  <si>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</si>
  <si>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</si>
  <si>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</si>
  <si>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</si>
  <si>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</si>
  <si>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</si>
  <si>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</si>
  <si>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</si>
  <si>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</si>
  <si>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</si>
  <si>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</si>
  <si>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</si>
  <si>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</si>
  <si>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</si>
  <si>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</si>
  <si>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</si>
  <si>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</si>
  <si>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</si>
  <si>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</si>
  <si>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</si>
  <si>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</si>
  <si>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</si>
  <si>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</si>
  <si>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ХАБЭА</t>
  </si>
  <si>
    <t>НСАХэмжээ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</si>
  <si>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</si>
  <si>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</si>
  <si>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</si>
  <si>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</si>
  <si>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</si>
  <si>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 xml:space="preserve">Түрээс 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</si>
  <si>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</si>
  <si>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</si>
  <si>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</si>
  <si>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</si>
  <si>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</si>
  <si>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</si>
  <si>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</si>
  <si>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</si>
  <si>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</si>
  <si>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</si>
  <si>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</si>
  <si>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</si>
  <si>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</si>
  <si>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</si>
  <si>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</si>
  <si>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</si>
  <si>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</si>
  <si>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</si>
  <si>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</si>
  <si>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</si>
  <si>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</si>
  <si>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</si>
  <si>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</si>
  <si>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</si>
  <si>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</si>
  <si>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</si>
  <si>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</si>
  <si>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</si>
  <si>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</si>
  <si>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</si>
  <si>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</si>
  <si>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</si>
  <si>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</si>
  <si>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</si>
  <si>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</si>
  <si>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</si>
  <si>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</si>
  <si>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</si>
  <si>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</si>
  <si>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</si>
  <si>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</si>
  <si>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</si>
  <si>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</si>
  <si>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</si>
  <si>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</si>
  <si>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</si>
  <si>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</si>
  <si>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</si>
  <si>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</si>
  <si>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</si>
  <si>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</si>
  <si>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</si>
  <si>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</si>
  <si>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</si>
  <si>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</si>
  <si>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</si>
  <si>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</si>
  <si>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</si>
  <si>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</si>
  <si>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</si>
  <si>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</si>
  <si>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хүүгийн зардал</t>
  </si>
  <si>
    <t xml:space="preserve">Онцгой байдал </t>
  </si>
  <si>
    <t xml:space="preserve">Түхий эд материал </t>
  </si>
  <si>
    <t xml:space="preserve">ҮА Бусад зардал </t>
  </si>
  <si>
    <t>Татвар хүү торгууль алданги</t>
  </si>
  <si>
    <t>Гэрээт хөдөлмөр</t>
  </si>
  <si>
    <t>Хоолны хөнгөлөлт</t>
  </si>
  <si>
    <t>Спорт соёл урлаг</t>
  </si>
  <si>
    <t>ХЧТАТ</t>
  </si>
  <si>
    <t xml:space="preserve">Менежмент төлбөр </t>
  </si>
  <si>
    <t xml:space="preserve">Туслах материал </t>
  </si>
  <si>
    <t>Д түлш</t>
  </si>
  <si>
    <t xml:space="preserve">Тослох материал </t>
  </si>
  <si>
    <t xml:space="preserve">Сэлбэгний үнэ </t>
  </si>
  <si>
    <t>НСАХ</t>
  </si>
  <si>
    <t>ӨМЧИЙН ӨӨРЧЛӨЛТИЙН ТАЙЛАН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</si>
  <si>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</si>
  <si>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</si>
  <si>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</si>
  <si>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</si>
  <si>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</si>
  <si>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Захирал ................................................ /Д.Түвшинжаргал/</t>
  </si>
  <si>
    <t>Нягтлан бодогч ..................................... /Б.Наранбаатар/</t>
  </si>
  <si>
    <t>2021 оны 12-р сарын 31-ны үлдэгдэл</t>
  </si>
  <si>
    <t>2022 оны 12-р сарын 31-ны үлдэгдэл</t>
  </si>
  <si>
    <t>2023 оны 12-р сарын 31-ны үлдэгдэл</t>
  </si>
  <si>
    <t xml:space="preserve">Валютын ханшийн тэгшитгэлийн алдагдал </t>
  </si>
  <si>
    <t>Нягтлан бодогч ....................... /Б.Наранбаатар/</t>
  </si>
  <si>
    <t>Татварын торгууль алданги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</si>
</sst>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 vertical="top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2"/>
  <sheetViews>
    <sheetView zoomScalePageLayoutView="0" workbookViewId="0" topLeftCell="A61">
      <selection activeCell="C63" sqref="C63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66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67</v>
      </c>
      <c r="C6" s="6" t="s">
        <v>68</v>
      </c>
      <c r="D6" s="4">
        <v>0</v>
      </c>
      <c r="E6" s="4">
        <v>0</v>
      </c>
    </row>
    <row r="7" spans="2:5" ht="12.75">
      <c r="B7" s="5" t="s">
        <v>69</v>
      </c>
      <c r="C7" s="6" t="s">
        <v>70</v>
      </c>
      <c r="D7" s="4">
        <v>0</v>
      </c>
      <c r="E7" s="4">
        <v>0</v>
      </c>
    </row>
    <row r="8" spans="2:5" ht="12.75">
      <c r="B8" s="5" t="s">
        <v>71</v>
      </c>
      <c r="C8" s="5" t="s">
        <v>72</v>
      </c>
      <c r="D8" s="4">
        <v>3982323.5</v>
      </c>
      <c r="E8" s="4">
        <v>2417234.74319</v>
      </c>
    </row>
    <row r="9" spans="2:5" ht="12.75">
      <c r="B9" s="5" t="s">
        <v>73</v>
      </c>
      <c r="C9" s="5" t="s">
        <v>74</v>
      </c>
      <c r="D9" s="4">
        <v>10010013.6</v>
      </c>
      <c r="E9" s="4">
        <v>4547818.31013</v>
      </c>
    </row>
    <row r="10" spans="2:5" ht="12.75">
      <c r="B10" s="5" t="s">
        <v>75</v>
      </c>
      <c r="C10" s="5" t="s">
        <v>76</v>
      </c>
      <c r="D10" s="4">
        <v>739531.6</v>
      </c>
      <c r="E10" s="4">
        <v>27915.37957</v>
      </c>
    </row>
    <row r="11" spans="2:5" ht="12.75">
      <c r="B11" s="5" t="s">
        <v>77</v>
      </c>
      <c r="C11" s="5" t="s">
        <v>78</v>
      </c>
      <c r="D11" s="4">
        <v>74240</v>
      </c>
      <c r="E11" s="4">
        <v>3646675.9276000005</v>
      </c>
    </row>
    <row r="12" spans="2:5" ht="12.75">
      <c r="B12" s="5" t="s">
        <v>79</v>
      </c>
      <c r="C12" s="5" t="s">
        <v>80</v>
      </c>
      <c r="D12" s="4">
        <v>0</v>
      </c>
      <c r="E12" s="4">
        <v>0</v>
      </c>
    </row>
    <row r="13" spans="2:5" ht="12.75">
      <c r="B13" s="5" t="s">
        <v>81</v>
      </c>
      <c r="C13" s="5" t="s">
        <v>82</v>
      </c>
      <c r="D13" s="4">
        <v>45001906.8</v>
      </c>
      <c r="E13" s="4">
        <v>49354185.87694</v>
      </c>
    </row>
    <row r="14" spans="2:5" ht="12.75">
      <c r="B14" s="5" t="s">
        <v>83</v>
      </c>
      <c r="C14" s="5" t="s">
        <v>84</v>
      </c>
      <c r="D14" s="4">
        <v>10839246.8</v>
      </c>
      <c r="E14" s="4">
        <v>0</v>
      </c>
    </row>
    <row r="15" spans="2:5" ht="12.75">
      <c r="B15" s="5" t="s">
        <v>85</v>
      </c>
      <c r="C15" s="5" t="s">
        <v>86</v>
      </c>
      <c r="D15" s="4">
        <v>0</v>
      </c>
      <c r="E15" s="4">
        <v>0</v>
      </c>
    </row>
    <row r="16" spans="2:5" ht="38.25">
      <c r="B16" s="5" t="s">
        <v>87</v>
      </c>
      <c r="C16" s="5" t="s">
        <v>88</v>
      </c>
      <c r="D16" s="4">
        <v>0</v>
      </c>
      <c r="E16" s="4">
        <v>0</v>
      </c>
    </row>
    <row r="17" spans="2:5" ht="12.75">
      <c r="B17" s="5" t="s">
        <v>89</v>
      </c>
      <c r="C17" s="5"/>
      <c r="D17" s="4">
        <v>0</v>
      </c>
      <c r="E17" s="4">
        <v>0</v>
      </c>
    </row>
    <row r="18" spans="2:5" ht="12.75">
      <c r="B18" s="5" t="s">
        <v>90</v>
      </c>
      <c r="C18" s="6" t="s">
        <v>91</v>
      </c>
      <c r="D18" s="7">
        <v>70647262.3</v>
      </c>
      <c r="E18" s="7">
        <f>SUM(E6:E17)</f>
        <v>59993830.23743</v>
      </c>
    </row>
    <row r="19" spans="2:5" ht="12.75">
      <c r="B19" s="5" t="s">
        <v>92</v>
      </c>
      <c r="C19" s="6" t="s">
        <v>93</v>
      </c>
      <c r="D19" s="4">
        <v>0</v>
      </c>
      <c r="E19" s="4">
        <v>0</v>
      </c>
    </row>
    <row r="20" spans="2:5" ht="12.75">
      <c r="B20" s="5" t="s">
        <v>94</v>
      </c>
      <c r="C20" s="5" t="s">
        <v>95</v>
      </c>
      <c r="D20" s="4">
        <v>151858946.9</v>
      </c>
      <c r="E20" s="4">
        <v>169952205.30691007</v>
      </c>
    </row>
    <row r="21" spans="2:5" ht="12.75">
      <c r="B21" s="5" t="s">
        <v>96</v>
      </c>
      <c r="C21" s="5" t="s">
        <v>97</v>
      </c>
      <c r="D21" s="4">
        <v>4358225.8</v>
      </c>
      <c r="E21" s="4">
        <v>4600596.25479</v>
      </c>
    </row>
    <row r="22" spans="2:5" ht="12.75">
      <c r="B22" s="5" t="s">
        <v>98</v>
      </c>
      <c r="C22" s="5" t="s">
        <v>99</v>
      </c>
      <c r="D22" s="4">
        <v>0</v>
      </c>
      <c r="E22" s="4">
        <v>0</v>
      </c>
    </row>
    <row r="23" spans="2:5" ht="12.75">
      <c r="B23" s="5" t="s">
        <v>100</v>
      </c>
      <c r="C23" s="5" t="s">
        <v>101</v>
      </c>
      <c r="D23" s="4">
        <v>999767.3</v>
      </c>
      <c r="E23" s="4">
        <v>999767.33134</v>
      </c>
    </row>
    <row r="24" spans="2:5" ht="12.75">
      <c r="B24" s="5" t="s">
        <v>102</v>
      </c>
      <c r="C24" s="5" t="s">
        <v>103</v>
      </c>
      <c r="D24" s="4">
        <v>0</v>
      </c>
      <c r="E24" s="4">
        <v>0</v>
      </c>
    </row>
    <row r="25" spans="2:5" ht="12.75">
      <c r="B25" s="5" t="s">
        <v>104</v>
      </c>
      <c r="C25" s="5" t="s">
        <v>105</v>
      </c>
      <c r="D25" s="4">
        <v>764393.4</v>
      </c>
      <c r="E25" s="4">
        <v>764393.387</v>
      </c>
    </row>
    <row r="26" spans="2:5" ht="25.5">
      <c r="B26" s="5" t="s">
        <v>106</v>
      </c>
      <c r="C26" s="5" t="s">
        <v>107</v>
      </c>
      <c r="D26" s="4">
        <v>0</v>
      </c>
      <c r="E26" s="4">
        <v>0</v>
      </c>
    </row>
    <row r="27" spans="2:5" ht="12.75">
      <c r="B27" s="5" t="s">
        <v>108</v>
      </c>
      <c r="C27" s="5" t="s">
        <v>109</v>
      </c>
      <c r="D27" s="4">
        <v>0</v>
      </c>
      <c r="E27" s="4">
        <v>3609958.9096999997</v>
      </c>
    </row>
    <row r="28" spans="2:5" ht="25.5">
      <c r="B28" s="5" t="s">
        <v>110</v>
      </c>
      <c r="C28" s="5" t="s">
        <v>111</v>
      </c>
      <c r="D28" s="4">
        <v>27209712.8</v>
      </c>
      <c r="E28" s="4">
        <v>25563066.622700002</v>
      </c>
    </row>
    <row r="29" spans="2:5" ht="12.75">
      <c r="B29" s="5" t="s">
        <v>112</v>
      </c>
      <c r="C29" s="6" t="s">
        <v>113</v>
      </c>
      <c r="D29" s="7">
        <v>185191046.2</v>
      </c>
      <c r="E29" s="7">
        <f>SUM(E20:E28)</f>
        <v>205489987.81244007</v>
      </c>
    </row>
    <row r="30" spans="2:5" ht="12.75">
      <c r="B30" s="5" t="s">
        <v>114</v>
      </c>
      <c r="C30" s="6" t="s">
        <v>115</v>
      </c>
      <c r="D30" s="7">
        <v>255838308.5</v>
      </c>
      <c r="E30" s="7">
        <f>E29+E18</f>
        <v>265483818.04987007</v>
      </c>
    </row>
    <row r="31" spans="2:5" ht="12.75">
      <c r="B31" s="5" t="s">
        <v>116</v>
      </c>
      <c r="C31" s="6" t="s">
        <v>117</v>
      </c>
      <c r="D31" s="4">
        <v>0</v>
      </c>
      <c r="E31" s="4">
        <v>0</v>
      </c>
    </row>
    <row r="32" spans="2:5" ht="12.75">
      <c r="B32" s="5" t="s">
        <v>118</v>
      </c>
      <c r="C32" s="6" t="s">
        <v>119</v>
      </c>
      <c r="D32" s="4">
        <v>0</v>
      </c>
      <c r="E32" s="4">
        <v>0</v>
      </c>
    </row>
    <row r="33" spans="2:5" ht="12.75">
      <c r="B33" s="5" t="s">
        <v>120</v>
      </c>
      <c r="C33" s="6" t="s">
        <v>121</v>
      </c>
      <c r="D33" s="4">
        <v>0</v>
      </c>
      <c r="E33" s="4">
        <v>0</v>
      </c>
    </row>
    <row r="34" spans="2:5" ht="12.75">
      <c r="B34" s="5" t="s">
        <v>122</v>
      </c>
      <c r="C34" s="5" t="s">
        <v>123</v>
      </c>
      <c r="D34" s="4">
        <v>52405529.5</v>
      </c>
      <c r="E34" s="4">
        <v>60720143.664510004</v>
      </c>
    </row>
    <row r="35" spans="2:5" ht="12.75">
      <c r="B35" s="5" t="s">
        <v>124</v>
      </c>
      <c r="C35" s="5" t="s">
        <v>125</v>
      </c>
      <c r="D35" s="4">
        <v>2521958.8</v>
      </c>
      <c r="E35" s="4">
        <v>2616642.41486</v>
      </c>
    </row>
    <row r="36" spans="2:5" ht="12.75">
      <c r="B36" s="5" t="s">
        <v>126</v>
      </c>
      <c r="C36" s="5" t="s">
        <v>127</v>
      </c>
      <c r="D36" s="4">
        <v>48087404.6</v>
      </c>
      <c r="E36" s="4">
        <v>53284067.63736</v>
      </c>
    </row>
    <row r="37" spans="2:5" ht="12.75">
      <c r="B37" s="5" t="s">
        <v>128</v>
      </c>
      <c r="C37" s="5" t="s">
        <v>129</v>
      </c>
      <c r="D37" s="4">
        <v>12179131.6</v>
      </c>
      <c r="E37" s="4">
        <v>8287925.455680001</v>
      </c>
    </row>
    <row r="38" spans="2:5" ht="12.75">
      <c r="B38" s="5" t="s">
        <v>130</v>
      </c>
      <c r="C38" s="5" t="s">
        <v>131</v>
      </c>
      <c r="D38" s="4">
        <v>46716839.2</v>
      </c>
      <c r="E38" s="4">
        <v>3766628.7271</v>
      </c>
    </row>
    <row r="39" spans="2:5" ht="12.75">
      <c r="B39" s="5" t="s">
        <v>132</v>
      </c>
      <c r="C39" s="5" t="s">
        <v>133</v>
      </c>
      <c r="D39" s="4">
        <v>2579831.3</v>
      </c>
      <c r="E39" s="4">
        <v>0</v>
      </c>
    </row>
    <row r="40" spans="2:5" ht="12.75">
      <c r="B40" s="5" t="s">
        <v>134</v>
      </c>
      <c r="C40" s="5" t="s">
        <v>135</v>
      </c>
      <c r="D40" s="4">
        <v>12968.7</v>
      </c>
      <c r="E40" s="4">
        <v>12968.7125</v>
      </c>
    </row>
    <row r="41" spans="2:5" ht="12.75">
      <c r="B41" s="5" t="s">
        <v>136</v>
      </c>
      <c r="C41" s="5" t="s">
        <v>137</v>
      </c>
      <c r="D41" s="4">
        <v>0</v>
      </c>
      <c r="E41" s="4">
        <v>1640742.8143900002</v>
      </c>
    </row>
    <row r="42" spans="2:5" ht="12.75">
      <c r="B42" s="5" t="s">
        <v>138</v>
      </c>
      <c r="C42" s="5" t="s">
        <v>139</v>
      </c>
      <c r="D42" s="4">
        <v>0</v>
      </c>
      <c r="E42" s="4">
        <v>0</v>
      </c>
    </row>
    <row r="43" spans="2:5" ht="25.5">
      <c r="B43" s="5" t="s">
        <v>140</v>
      </c>
      <c r="C43" s="5" t="s">
        <v>141</v>
      </c>
      <c r="D43" s="4">
        <v>431594.4</v>
      </c>
      <c r="E43" s="4">
        <v>50788.04931</v>
      </c>
    </row>
    <row r="44" spans="2:5" ht="38.25">
      <c r="B44" s="5" t="s">
        <v>142</v>
      </c>
      <c r="C44" s="5" t="s">
        <v>143</v>
      </c>
      <c r="D44" s="4">
        <v>0</v>
      </c>
      <c r="E44" s="4">
        <v>0</v>
      </c>
    </row>
    <row r="45" spans="2:5" ht="25.5">
      <c r="B45" s="5" t="s">
        <v>144</v>
      </c>
      <c r="C45" s="5"/>
      <c r="D45" s="4">
        <v>0</v>
      </c>
      <c r="E45" s="4">
        <v>0</v>
      </c>
    </row>
    <row r="46" spans="2:5" ht="25.5">
      <c r="B46" s="5" t="s">
        <v>145</v>
      </c>
      <c r="C46" s="6" t="s">
        <v>146</v>
      </c>
      <c r="D46" s="7">
        <f>SUM(D34:D45)</f>
        <v>164935258.1</v>
      </c>
      <c r="E46" s="7">
        <f>SUM(E34:E45)</f>
        <v>130379907.47571</v>
      </c>
    </row>
    <row r="47" spans="2:5" ht="12.75">
      <c r="B47" s="5" t="s">
        <v>147</v>
      </c>
      <c r="C47" s="6" t="s">
        <v>148</v>
      </c>
      <c r="D47" s="4">
        <v>0</v>
      </c>
      <c r="E47" s="4">
        <v>0</v>
      </c>
    </row>
    <row r="48" spans="2:5" ht="12.75">
      <c r="B48" s="5" t="s">
        <v>149</v>
      </c>
      <c r="C48" s="5" t="s">
        <v>150</v>
      </c>
      <c r="D48" s="4">
        <v>47395869.4</v>
      </c>
      <c r="E48" s="4">
        <v>102185389.99985</v>
      </c>
    </row>
    <row r="49" spans="2:5" ht="12.75">
      <c r="B49" s="5" t="s">
        <v>151</v>
      </c>
      <c r="C49" s="5" t="s">
        <v>152</v>
      </c>
      <c r="D49" s="4">
        <v>1167266.4</v>
      </c>
      <c r="E49" s="4">
        <v>1167266.44309</v>
      </c>
    </row>
    <row r="50" spans="2:5" ht="12.75">
      <c r="B50" s="5" t="s">
        <v>153</v>
      </c>
      <c r="C50" s="5" t="s">
        <v>154</v>
      </c>
      <c r="D50" s="4">
        <v>0</v>
      </c>
      <c r="E50" s="4">
        <v>0</v>
      </c>
    </row>
    <row r="51" spans="2:5" ht="12.75">
      <c r="B51" s="5" t="s">
        <v>155</v>
      </c>
      <c r="C51" s="5" t="s">
        <v>156</v>
      </c>
      <c r="D51" s="4">
        <v>8103541.4</v>
      </c>
      <c r="E51" s="4">
        <v>9187960.48621</v>
      </c>
    </row>
    <row r="52" spans="2:5" ht="12.75">
      <c r="B52" s="5" t="s">
        <v>157</v>
      </c>
      <c r="C52" s="5"/>
      <c r="D52" s="4">
        <v>0</v>
      </c>
      <c r="E52" s="4">
        <v>0</v>
      </c>
    </row>
    <row r="53" spans="2:5" ht="12.75">
      <c r="B53" s="5" t="s">
        <v>158</v>
      </c>
      <c r="C53" s="6" t="s">
        <v>159</v>
      </c>
      <c r="D53" s="7">
        <f>SUM(D48:D52)</f>
        <v>56666677.199999996</v>
      </c>
      <c r="E53" s="7">
        <f>SUM(E48:E52)</f>
        <v>112540616.92915002</v>
      </c>
    </row>
    <row r="54" spans="2:5" ht="12.75">
      <c r="B54" s="5" t="s">
        <v>160</v>
      </c>
      <c r="C54" s="6" t="s">
        <v>161</v>
      </c>
      <c r="D54" s="7">
        <f>D53+D46</f>
        <v>221601935.29999998</v>
      </c>
      <c r="E54" s="7">
        <f>E53+E46</f>
        <v>242920524.40486002</v>
      </c>
    </row>
    <row r="55" spans="2:5" ht="12.75">
      <c r="B55" s="5" t="s">
        <v>64</v>
      </c>
      <c r="C55" s="6" t="s">
        <v>162</v>
      </c>
      <c r="D55" s="4">
        <v>0</v>
      </c>
      <c r="E55" s="4">
        <v>0</v>
      </c>
    </row>
    <row r="56" spans="2:5" ht="12.75">
      <c r="B56" s="5" t="s">
        <v>163</v>
      </c>
      <c r="C56" s="6" t="s">
        <v>164</v>
      </c>
      <c r="D56" s="4">
        <f>D57+D58</f>
        <v>2097436</v>
      </c>
      <c r="E56" s="4">
        <f>E57+E58</f>
        <v>2097436</v>
      </c>
    </row>
    <row r="57" spans="2:5" ht="12.75">
      <c r="B57" s="5" t="s">
        <v>165</v>
      </c>
      <c r="C57" s="5" t="s">
        <v>166</v>
      </c>
      <c r="D57" s="4">
        <v>1573077</v>
      </c>
      <c r="E57" s="4">
        <v>1573077</v>
      </c>
    </row>
    <row r="58" spans="2:5" ht="12.75">
      <c r="B58" s="5" t="s">
        <v>167</v>
      </c>
      <c r="C58" s="5" t="s">
        <v>168</v>
      </c>
      <c r="D58" s="4">
        <v>524359</v>
      </c>
      <c r="E58" s="4">
        <v>524359</v>
      </c>
    </row>
    <row r="59" spans="2:5" ht="12.75">
      <c r="B59" s="5" t="s">
        <v>169</v>
      </c>
      <c r="C59" s="5" t="s">
        <v>170</v>
      </c>
      <c r="D59" s="4">
        <v>0</v>
      </c>
      <c r="E59" s="4">
        <v>0</v>
      </c>
    </row>
    <row r="60" spans="2:5" ht="12.75">
      <c r="B60" s="5" t="s">
        <v>171</v>
      </c>
      <c r="C60" s="5" t="s">
        <v>172</v>
      </c>
      <c r="D60" s="4">
        <v>0</v>
      </c>
      <c r="E60" s="4">
        <v>0</v>
      </c>
    </row>
    <row r="61" spans="2:5" ht="12.75">
      <c r="B61" s="5" t="s">
        <v>173</v>
      </c>
      <c r="C61" s="5" t="s">
        <v>174</v>
      </c>
      <c r="D61" s="4">
        <v>0</v>
      </c>
      <c r="E61" s="4">
        <v>0</v>
      </c>
    </row>
    <row r="62" spans="2:5" ht="25.5">
      <c r="B62" s="5" t="s">
        <v>175</v>
      </c>
      <c r="C62" s="5" t="s">
        <v>176</v>
      </c>
      <c r="D62" s="4">
        <v>60685388.1</v>
      </c>
      <c r="E62" s="4">
        <v>60685388.07698</v>
      </c>
    </row>
    <row r="63" spans="2:5" ht="25.5">
      <c r="B63" s="5" t="s">
        <v>177</v>
      </c>
      <c r="C63" s="5" t="s">
        <v>178</v>
      </c>
      <c r="D63" s="4">
        <v>0</v>
      </c>
      <c r="E63" s="4">
        <v>0</v>
      </c>
    </row>
    <row r="64" spans="2:5" ht="12.75">
      <c r="B64" s="5" t="s">
        <v>179</v>
      </c>
      <c r="C64" s="5" t="s">
        <v>180</v>
      </c>
      <c r="D64" s="4">
        <v>0</v>
      </c>
      <c r="E64" s="4">
        <v>0</v>
      </c>
    </row>
    <row r="65" spans="2:5" ht="12.75">
      <c r="B65" s="5" t="s">
        <v>181</v>
      </c>
      <c r="C65" s="5" t="s">
        <v>182</v>
      </c>
      <c r="D65" s="4">
        <v>-28546450.9</v>
      </c>
      <c r="E65" s="4">
        <v>-40219530.43197</v>
      </c>
    </row>
    <row r="66" spans="2:5" ht="12.75">
      <c r="B66" s="5" t="s">
        <v>183</v>
      </c>
      <c r="C66" s="5" t="s">
        <v>184</v>
      </c>
      <c r="D66" s="4">
        <v>0</v>
      </c>
      <c r="E66" s="4">
        <v>0</v>
      </c>
    </row>
    <row r="67" spans="2:5" ht="12.75">
      <c r="B67" s="5" t="s">
        <v>185</v>
      </c>
      <c r="C67" s="6" t="s">
        <v>186</v>
      </c>
      <c r="D67" s="7">
        <f>SUM(D56:D66)-D57-D58</f>
        <v>34236373.2</v>
      </c>
      <c r="E67" s="7">
        <f>SUM(E56:E66)-E57-E58</f>
        <v>22563293.645010002</v>
      </c>
    </row>
    <row r="68" spans="2:5" ht="12.75">
      <c r="B68" s="5" t="s">
        <v>187</v>
      </c>
      <c r="C68" s="6" t="s">
        <v>188</v>
      </c>
      <c r="D68" s="7">
        <f>D67+D54</f>
        <v>255838308.5</v>
      </c>
      <c r="E68" s="7">
        <f>E67+E54</f>
        <v>265483818.04987</v>
      </c>
    </row>
    <row r="69" spans="1:120" ht="12.75">
      <c r="D69" s="8"/>
      <c r="E69" s="8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  <row r="70" ht="12.75">
      <c r="C70" s="9" t="s">
        <v>604</v>
      </c>
    </row>
    <row r="71" ht="12.75">
      <c r="C71" s="9"/>
    </row>
    <row r="72" ht="12.75">
      <c r="C72" s="9" t="s">
        <v>605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37"/>
  <sheetViews>
    <sheetView zoomScalePageLayoutView="0" workbookViewId="0" topLeftCell="A22">
      <selection activeCell="E24" sqref="E24"/>
    </sheetView>
  </sheetViews>
  <sheetFormatPr defaultColWidth="9.140625" defaultRowHeight="12.75"/>
  <cols>
    <col min="3" max="3" width="33.28125" style="0" customWidth="1"/>
    <col min="4" max="19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160262944.9</v>
      </c>
      <c r="E6" s="4">
        <v>210096473.08623</v>
      </c>
    </row>
    <row r="7" spans="2:5" ht="12.75">
      <c r="B7" s="5" t="s">
        <v>10</v>
      </c>
      <c r="C7" s="5" t="s">
        <v>11</v>
      </c>
      <c r="D7" s="4">
        <v>163002692.4</v>
      </c>
      <c r="E7" s="4">
        <v>204142122.50147</v>
      </c>
    </row>
    <row r="8" spans="2:5" ht="12.75">
      <c r="B8" s="5" t="s">
        <v>12</v>
      </c>
      <c r="C8" s="6" t="s">
        <v>13</v>
      </c>
      <c r="D8" s="7">
        <v>-2739747.5</v>
      </c>
      <c r="E8" s="7">
        <v>5954350.584760009</v>
      </c>
    </row>
    <row r="9" spans="2:5" ht="12.75">
      <c r="B9" s="5" t="s">
        <v>14</v>
      </c>
      <c r="C9" s="5" t="s">
        <v>15</v>
      </c>
      <c r="D9" s="4">
        <v>20563.4</v>
      </c>
      <c r="E9" s="4">
        <v>34070.94773</v>
      </c>
    </row>
    <row r="10" spans="2:5" ht="12.75">
      <c r="B10" s="5" t="s">
        <v>16</v>
      </c>
      <c r="C10" s="5" t="s">
        <v>17</v>
      </c>
      <c r="D10" s="4">
        <v>0</v>
      </c>
      <c r="E10" s="4">
        <v>13894.58172</v>
      </c>
    </row>
    <row r="11" spans="2:5" ht="12.75">
      <c r="B11" s="5" t="s">
        <v>18</v>
      </c>
      <c r="C11" s="5" t="s">
        <v>19</v>
      </c>
      <c r="D11" s="4">
        <v>0</v>
      </c>
      <c r="E11" s="4">
        <v>12863.69652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782792.4</v>
      </c>
      <c r="E13" s="4">
        <v>386737.6119699999</v>
      </c>
    </row>
    <row r="14" spans="2:5" ht="12.75">
      <c r="B14" s="5" t="s">
        <v>24</v>
      </c>
      <c r="C14" s="5" t="s">
        <v>25</v>
      </c>
      <c r="D14" s="4">
        <v>567136.2</v>
      </c>
      <c r="E14" s="4">
        <v>647053.45631</v>
      </c>
    </row>
    <row r="15" spans="2:5" ht="12.75">
      <c r="B15" s="5" t="s">
        <v>26</v>
      </c>
      <c r="C15" s="5" t="s">
        <v>27</v>
      </c>
      <c r="D15" s="4">
        <v>21506033.9</v>
      </c>
      <c r="E15" s="4">
        <v>13265655.474829994</v>
      </c>
    </row>
    <row r="16" spans="2:5" ht="12.75">
      <c r="B16" s="5" t="s">
        <v>28</v>
      </c>
      <c r="C16" s="5" t="s">
        <v>29</v>
      </c>
      <c r="D16" s="4">
        <v>3065094.8</v>
      </c>
      <c r="E16" s="4">
        <v>2685116.6353800003</v>
      </c>
    </row>
    <row r="17" spans="2:5" ht="12.75">
      <c r="B17" s="5" t="s">
        <v>30</v>
      </c>
      <c r="C17" s="5" t="s">
        <v>31</v>
      </c>
      <c r="D17" s="4">
        <v>5600353.8</v>
      </c>
      <c r="E17" s="4">
        <v>885872.8989700001</v>
      </c>
    </row>
    <row r="18" spans="2:5" ht="25.5">
      <c r="B18" s="5" t="s">
        <v>32</v>
      </c>
      <c r="C18" s="5" t="s">
        <v>33</v>
      </c>
      <c r="D18" s="4">
        <v>-984174.8</v>
      </c>
      <c r="E18" s="4">
        <v>1566308.1957699999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7">
        <v>-33659185.2</v>
      </c>
      <c r="E23" s="7">
        <v>-9515472.847019983</v>
      </c>
    </row>
    <row r="24" spans="2:5" ht="12.75">
      <c r="B24" s="5" t="s">
        <v>44</v>
      </c>
      <c r="C24" s="5" t="s">
        <v>45</v>
      </c>
      <c r="D24" s="4">
        <v>25020</v>
      </c>
      <c r="E24" s="4">
        <v>1389.4581699999999</v>
      </c>
    </row>
    <row r="25" spans="2:5" ht="25.5">
      <c r="B25" s="5" t="s">
        <v>46</v>
      </c>
      <c r="C25" s="6" t="s">
        <v>47</v>
      </c>
      <c r="D25" s="7">
        <v>-33684205.2</v>
      </c>
      <c r="E25" s="7">
        <v>-9516862.305189984</v>
      </c>
    </row>
    <row r="26" spans="2:5" ht="38.25">
      <c r="B26" s="5" t="s">
        <v>48</v>
      </c>
      <c r="C26" s="6" t="s">
        <v>49</v>
      </c>
      <c r="D26" s="7">
        <v>0</v>
      </c>
      <c r="E26" s="7">
        <v>0</v>
      </c>
    </row>
    <row r="27" spans="2:5" ht="25.5">
      <c r="B27" s="5" t="s">
        <v>50</v>
      </c>
      <c r="C27" s="6" t="s">
        <v>51</v>
      </c>
      <c r="D27" s="7">
        <v>-33684205.2</v>
      </c>
      <c r="E27" s="7">
        <f>E25</f>
        <v>-9516862.305189984</v>
      </c>
    </row>
    <row r="28" spans="2:5" ht="12.75">
      <c r="B28" s="5" t="s">
        <v>52</v>
      </c>
      <c r="C28" s="6" t="s">
        <v>53</v>
      </c>
      <c r="D28" s="7">
        <v>0</v>
      </c>
      <c r="E28" s="7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7">
        <v>-33684205.2</v>
      </c>
      <c r="E32" s="7">
        <f>E27</f>
        <v>-9516862.305189984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18" ht="12.75"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  <row r="35" spans="3:5" ht="12.75">
      <c r="C35" s="9" t="s">
        <v>604</v>
      </c>
      <c r="E35" s="3"/>
    </row>
    <row r="36" spans="3:5" ht="12.75">
      <c r="C36" s="9"/>
      <c r="E36" s="3"/>
    </row>
    <row r="37" ht="12.75">
      <c r="C37" s="9" t="s">
        <v>605</v>
      </c>
    </row>
  </sheetData>
  <sheetProtection/>
  <mergeCells count="1">
    <mergeCell ref="BN34:DN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6"/>
  <sheetViews>
    <sheetView zoomScalePageLayoutView="0" workbookViewId="0" topLeftCell="A19">
      <selection activeCell="D22" sqref="D22:K22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598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270</v>
      </c>
    </row>
    <row r="6" spans="2:11" ht="25.5">
      <c r="B6" s="10">
        <v>1</v>
      </c>
      <c r="C6" s="6" t="s">
        <v>606</v>
      </c>
      <c r="D6" s="4">
        <f aca="true" t="shared" si="0" ref="D6:I6">D8</f>
        <v>2097436</v>
      </c>
      <c r="E6" s="4">
        <f t="shared" si="0"/>
        <v>0</v>
      </c>
      <c r="F6" s="4">
        <f t="shared" si="0"/>
        <v>0</v>
      </c>
      <c r="G6" s="4">
        <f t="shared" si="0"/>
        <v>60685388.1</v>
      </c>
      <c r="H6" s="4">
        <f t="shared" si="0"/>
        <v>0</v>
      </c>
      <c r="I6" s="4">
        <f t="shared" si="0"/>
        <v>0</v>
      </c>
      <c r="J6" s="4">
        <v>7294912.7</v>
      </c>
      <c r="K6" s="4">
        <f>SUM(D6:J6)</f>
        <v>70077736.8</v>
      </c>
    </row>
    <row r="7" spans="2:11" ht="38.25">
      <c r="B7" s="11">
        <v>2</v>
      </c>
      <c r="C7" s="5" t="s">
        <v>599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/>
      <c r="J7" s="4"/>
      <c r="K7" s="4">
        <f aca="true" t="shared" si="1" ref="K7:K21">SUM(D7:J7)</f>
        <v>0</v>
      </c>
    </row>
    <row r="8" spans="2:11" ht="12.75">
      <c r="B8" s="10">
        <v>3</v>
      </c>
      <c r="C8" s="6" t="s">
        <v>600</v>
      </c>
      <c r="D8" s="4">
        <v>2097436</v>
      </c>
      <c r="E8" s="4">
        <v>0</v>
      </c>
      <c r="F8" s="4">
        <v>0</v>
      </c>
      <c r="G8" s="4">
        <v>60685388.1</v>
      </c>
      <c r="H8" s="4">
        <v>0</v>
      </c>
      <c r="I8" s="4">
        <v>0</v>
      </c>
      <c r="J8" s="4">
        <f>J6</f>
        <v>7294912.7</v>
      </c>
      <c r="K8" s="4">
        <f t="shared" si="1"/>
        <v>70077736.8</v>
      </c>
    </row>
    <row r="9" spans="2:11" ht="25.5">
      <c r="B9" s="11">
        <f>B8+1</f>
        <v>4</v>
      </c>
      <c r="C9" s="5" t="s">
        <v>601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-33684205.2</v>
      </c>
      <c r="K9" s="4">
        <f t="shared" si="1"/>
        <v>-33684205.2</v>
      </c>
    </row>
    <row r="10" spans="2:11" ht="12.75">
      <c r="B10" s="11">
        <f aca="true" t="shared" si="2" ref="B10:B22">B9+1</f>
        <v>5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1"/>
        <v>0</v>
      </c>
    </row>
    <row r="11" spans="2:11" ht="12.75">
      <c r="B11" s="11">
        <f t="shared" si="2"/>
        <v>6</v>
      </c>
      <c r="C11" s="5" t="s">
        <v>602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-2157158</v>
      </c>
      <c r="K11" s="4">
        <f t="shared" si="1"/>
        <v>-2157158</v>
      </c>
    </row>
    <row r="12" spans="2:11" ht="12.75">
      <c r="B12" s="11">
        <f t="shared" si="2"/>
        <v>7</v>
      </c>
      <c r="C12" s="5" t="s">
        <v>603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1"/>
        <v>0</v>
      </c>
    </row>
    <row r="13" spans="2:11" ht="25.5">
      <c r="B13" s="11">
        <f t="shared" si="2"/>
        <v>8</v>
      </c>
      <c r="C13" s="5" t="s">
        <v>455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1"/>
        <v>0</v>
      </c>
    </row>
    <row r="14" spans="2:11" ht="25.5">
      <c r="B14" s="10">
        <f t="shared" si="2"/>
        <v>9</v>
      </c>
      <c r="C14" s="6" t="s">
        <v>607</v>
      </c>
      <c r="D14" s="4">
        <f>D8+SUM(D9:D13)</f>
        <v>2097436</v>
      </c>
      <c r="E14" s="4">
        <f aca="true" t="shared" si="3" ref="E14:K14">E8+SUM(E9:E13)</f>
        <v>0</v>
      </c>
      <c r="F14" s="4">
        <f t="shared" si="3"/>
        <v>0</v>
      </c>
      <c r="G14" s="4">
        <f t="shared" si="3"/>
        <v>60685388.1</v>
      </c>
      <c r="H14" s="4">
        <f t="shared" si="3"/>
        <v>0</v>
      </c>
      <c r="I14" s="4">
        <f t="shared" si="3"/>
        <v>0</v>
      </c>
      <c r="J14" s="4">
        <f t="shared" si="3"/>
        <v>-28546450.500000004</v>
      </c>
      <c r="K14" s="4">
        <f t="shared" si="3"/>
        <v>34236373.599999994</v>
      </c>
    </row>
    <row r="15" spans="2:11" ht="38.25">
      <c r="B15" s="11">
        <f t="shared" si="2"/>
        <v>10</v>
      </c>
      <c r="C15" s="5" t="s">
        <v>599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/>
      <c r="J15" s="4"/>
      <c r="K15" s="4">
        <f t="shared" si="1"/>
        <v>0</v>
      </c>
    </row>
    <row r="16" spans="2:11" ht="12.75">
      <c r="B16" s="10">
        <f t="shared" si="2"/>
        <v>11</v>
      </c>
      <c r="C16" s="6" t="s">
        <v>600</v>
      </c>
      <c r="D16" s="4">
        <f>D14</f>
        <v>2097436</v>
      </c>
      <c r="E16" s="4">
        <f aca="true" t="shared" si="4" ref="E16:K16">E14</f>
        <v>0</v>
      </c>
      <c r="F16" s="4">
        <f t="shared" si="4"/>
        <v>0</v>
      </c>
      <c r="G16" s="4">
        <f t="shared" si="4"/>
        <v>60685388.1</v>
      </c>
      <c r="H16" s="4">
        <f t="shared" si="4"/>
        <v>0</v>
      </c>
      <c r="I16" s="4">
        <f t="shared" si="4"/>
        <v>0</v>
      </c>
      <c r="J16" s="4">
        <f t="shared" si="4"/>
        <v>-28546450.500000004</v>
      </c>
      <c r="K16" s="4">
        <f t="shared" si="4"/>
        <v>34236373.599999994</v>
      </c>
    </row>
    <row r="17" spans="2:11" ht="25.5">
      <c r="B17" s="11">
        <f t="shared" si="2"/>
        <v>12</v>
      </c>
      <c r="C17" s="5" t="s">
        <v>601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-9516862.305</v>
      </c>
      <c r="K17" s="4">
        <f t="shared" si="1"/>
        <v>-9516862.305</v>
      </c>
    </row>
    <row r="18" spans="2:11" ht="12.75">
      <c r="B18" s="11">
        <f t="shared" si="2"/>
        <v>13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1"/>
        <v>0</v>
      </c>
    </row>
    <row r="19" spans="2:11" ht="12.75">
      <c r="B19" s="11">
        <f t="shared" si="2"/>
        <v>14</v>
      </c>
      <c r="C19" s="5" t="s">
        <v>602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-2156217.295</v>
      </c>
      <c r="K19" s="4">
        <f t="shared" si="1"/>
        <v>-2156217.295</v>
      </c>
    </row>
    <row r="20" spans="2:11" ht="12.75">
      <c r="B20" s="11">
        <f t="shared" si="2"/>
        <v>15</v>
      </c>
      <c r="C20" s="5" t="s">
        <v>603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1"/>
        <v>0</v>
      </c>
    </row>
    <row r="21" spans="2:11" ht="25.5">
      <c r="B21" s="11">
        <f t="shared" si="2"/>
        <v>16</v>
      </c>
      <c r="C21" s="5" t="s">
        <v>455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1"/>
        <v>0</v>
      </c>
    </row>
    <row r="22" spans="2:11" ht="25.5">
      <c r="B22" s="10">
        <f t="shared" si="2"/>
        <v>17</v>
      </c>
      <c r="C22" s="6" t="s">
        <v>608</v>
      </c>
      <c r="D22" s="4">
        <f>D16+SUM(D17:D21)</f>
        <v>2097436</v>
      </c>
      <c r="E22" s="4">
        <f aca="true" t="shared" si="5" ref="E22:K22">E16+SUM(E17:E21)</f>
        <v>0</v>
      </c>
      <c r="F22" s="4">
        <f t="shared" si="5"/>
        <v>0</v>
      </c>
      <c r="G22" s="4">
        <f t="shared" si="5"/>
        <v>60685388.1</v>
      </c>
      <c r="H22" s="4">
        <f t="shared" si="5"/>
        <v>0</v>
      </c>
      <c r="I22" s="4">
        <f t="shared" si="5"/>
        <v>0</v>
      </c>
      <c r="J22" s="4">
        <f t="shared" si="5"/>
        <v>-40219530.1</v>
      </c>
      <c r="K22" s="4">
        <f t="shared" si="5"/>
        <v>22563293.999999993</v>
      </c>
    </row>
    <row r="23" spans="1:120" ht="12.75"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</row>
    <row r="24" ht="12.75">
      <c r="E24" s="9" t="s">
        <v>604</v>
      </c>
    </row>
    <row r="25" ht="12.75">
      <c r="E25" s="9"/>
    </row>
    <row r="26" ht="12.75">
      <c r="E26" s="9" t="s">
        <v>605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3"/>
  <sheetViews>
    <sheetView zoomScalePageLayoutView="0" workbookViewId="0" topLeftCell="A52">
      <selection activeCell="D54" sqref="D54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189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67</v>
      </c>
      <c r="C6" s="6" t="s">
        <v>190</v>
      </c>
      <c r="D6" s="4">
        <v>0</v>
      </c>
      <c r="E6" s="4">
        <v>0</v>
      </c>
    </row>
    <row r="7" spans="2:5" ht="12.75">
      <c r="B7" s="5" t="s">
        <v>69</v>
      </c>
      <c r="C7" s="6" t="s">
        <v>191</v>
      </c>
      <c r="D7" s="4">
        <v>161237556.1</v>
      </c>
      <c r="E7" s="4">
        <v>211205772.2</v>
      </c>
    </row>
    <row r="8" spans="2:5" ht="25.5">
      <c r="B8" s="5" t="s">
        <v>71</v>
      </c>
      <c r="C8" s="5" t="s">
        <v>192</v>
      </c>
      <c r="D8" s="4">
        <v>160957619.7</v>
      </c>
      <c r="E8" s="4">
        <v>210909990.1</v>
      </c>
    </row>
    <row r="9" spans="2:5" ht="25.5">
      <c r="B9" s="5" t="s">
        <v>73</v>
      </c>
      <c r="C9" s="5" t="s">
        <v>193</v>
      </c>
      <c r="D9" s="4">
        <v>0</v>
      </c>
      <c r="E9" s="4">
        <v>0</v>
      </c>
    </row>
    <row r="10" spans="2:5" ht="25.5">
      <c r="B10" s="5" t="s">
        <v>75</v>
      </c>
      <c r="C10" s="5" t="s">
        <v>194</v>
      </c>
      <c r="D10" s="4">
        <v>0</v>
      </c>
      <c r="E10" s="4">
        <v>0</v>
      </c>
    </row>
    <row r="11" spans="2:5" ht="12.75">
      <c r="B11" s="5" t="s">
        <v>77</v>
      </c>
      <c r="C11" s="5" t="s">
        <v>195</v>
      </c>
      <c r="D11" s="4">
        <v>223252.7</v>
      </c>
      <c r="E11" s="4">
        <v>269520.7</v>
      </c>
    </row>
    <row r="12" spans="2:5" ht="12.75">
      <c r="B12" s="5" t="s">
        <v>79</v>
      </c>
      <c r="C12" s="5" t="s">
        <v>196</v>
      </c>
      <c r="D12" s="4">
        <v>0</v>
      </c>
      <c r="E12" s="4">
        <v>0</v>
      </c>
    </row>
    <row r="13" spans="2:5" ht="12.75">
      <c r="B13" s="5" t="s">
        <v>81</v>
      </c>
      <c r="C13" s="5" t="s">
        <v>197</v>
      </c>
      <c r="D13" s="4">
        <v>56683.7</v>
      </c>
      <c r="E13" s="4">
        <v>26261.3</v>
      </c>
    </row>
    <row r="14" spans="2:5" ht="12.75">
      <c r="B14" s="5" t="s">
        <v>92</v>
      </c>
      <c r="C14" s="6" t="s">
        <v>198</v>
      </c>
      <c r="D14" s="4">
        <v>144019366.6</v>
      </c>
      <c r="E14" s="4">
        <v>201263308.2</v>
      </c>
    </row>
    <row r="15" spans="2:5" ht="12.75">
      <c r="B15" s="5" t="s">
        <v>94</v>
      </c>
      <c r="C15" s="5" t="s">
        <v>199</v>
      </c>
      <c r="D15" s="4">
        <v>46049400.1</v>
      </c>
      <c r="E15" s="4">
        <v>41605342.5</v>
      </c>
    </row>
    <row r="16" spans="2:5" ht="25.5">
      <c r="B16" s="5" t="s">
        <v>96</v>
      </c>
      <c r="C16" s="5" t="s">
        <v>200</v>
      </c>
      <c r="D16" s="4">
        <v>9821333.4</v>
      </c>
      <c r="E16" s="4">
        <v>17278689.4</v>
      </c>
    </row>
    <row r="17" spans="2:5" ht="25.5">
      <c r="B17" s="5" t="s">
        <v>98</v>
      </c>
      <c r="C17" s="5" t="s">
        <v>201</v>
      </c>
      <c r="D17" s="4">
        <v>32105961.6</v>
      </c>
      <c r="E17" s="4">
        <v>77268931</v>
      </c>
    </row>
    <row r="18" spans="2:5" ht="12.75">
      <c r="B18" s="5" t="s">
        <v>100</v>
      </c>
      <c r="C18" s="5" t="s">
        <v>202</v>
      </c>
      <c r="D18" s="4">
        <v>0</v>
      </c>
      <c r="E18" s="4">
        <v>0</v>
      </c>
    </row>
    <row r="19" spans="2:5" ht="25.5">
      <c r="B19" s="5" t="s">
        <v>102</v>
      </c>
      <c r="C19" s="5" t="s">
        <v>203</v>
      </c>
      <c r="D19" s="4">
        <v>39813145.4</v>
      </c>
      <c r="E19" s="4">
        <v>50828908.5</v>
      </c>
    </row>
    <row r="20" spans="2:5" ht="12.75">
      <c r="B20" s="5" t="s">
        <v>104</v>
      </c>
      <c r="C20" s="5" t="s">
        <v>204</v>
      </c>
      <c r="D20" s="4">
        <v>132547.3</v>
      </c>
      <c r="E20" s="4">
        <v>1044881.4</v>
      </c>
    </row>
    <row r="21" spans="2:5" ht="12.75">
      <c r="B21" s="5" t="s">
        <v>106</v>
      </c>
      <c r="C21" s="5" t="s">
        <v>205</v>
      </c>
      <c r="D21" s="4">
        <v>14907385.6</v>
      </c>
      <c r="E21" s="4">
        <v>10856724.6</v>
      </c>
    </row>
    <row r="22" spans="2:5" ht="12.75">
      <c r="B22" s="5" t="s">
        <v>108</v>
      </c>
      <c r="C22" s="5" t="s">
        <v>206</v>
      </c>
      <c r="D22" s="4">
        <v>0</v>
      </c>
      <c r="E22" s="4">
        <v>0</v>
      </c>
    </row>
    <row r="23" spans="2:5" ht="12.75">
      <c r="B23" s="5" t="s">
        <v>110</v>
      </c>
      <c r="C23" s="5" t="s">
        <v>207</v>
      </c>
      <c r="D23" s="4">
        <v>1189593.2</v>
      </c>
      <c r="E23" s="4">
        <v>2379830.9</v>
      </c>
    </row>
    <row r="24" spans="2:5" ht="25.5">
      <c r="B24" s="5" t="s">
        <v>114</v>
      </c>
      <c r="C24" s="6" t="s">
        <v>208</v>
      </c>
      <c r="D24" s="4">
        <v>17218189.5</v>
      </c>
      <c r="E24" s="4">
        <v>9942464</v>
      </c>
    </row>
    <row r="25" spans="2:5" ht="38.25">
      <c r="B25" s="5" t="s">
        <v>116</v>
      </c>
      <c r="C25" s="6" t="s">
        <v>209</v>
      </c>
      <c r="D25" s="4">
        <v>0</v>
      </c>
      <c r="E25" s="4">
        <v>0</v>
      </c>
    </row>
    <row r="26" spans="2:5" ht="12.75">
      <c r="B26" s="5" t="s">
        <v>118</v>
      </c>
      <c r="C26" s="6" t="s">
        <v>191</v>
      </c>
      <c r="D26" s="4">
        <v>0</v>
      </c>
      <c r="E26" s="4">
        <v>0</v>
      </c>
    </row>
    <row r="27" spans="2:5" ht="12.75">
      <c r="B27" s="5" t="s">
        <v>120</v>
      </c>
      <c r="C27" s="5" t="s">
        <v>210</v>
      </c>
      <c r="D27" s="4">
        <v>0</v>
      </c>
      <c r="E27" s="4">
        <v>13801.3</v>
      </c>
    </row>
    <row r="28" spans="2:5" ht="25.5">
      <c r="B28" s="5" t="s">
        <v>147</v>
      </c>
      <c r="C28" s="5" t="s">
        <v>211</v>
      </c>
      <c r="D28" s="4">
        <v>0</v>
      </c>
      <c r="E28" s="4">
        <v>0</v>
      </c>
    </row>
    <row r="29" spans="2:5" ht="25.5">
      <c r="B29" s="5" t="s">
        <v>212</v>
      </c>
      <c r="C29" s="5" t="s">
        <v>213</v>
      </c>
      <c r="D29" s="4">
        <v>0</v>
      </c>
      <c r="E29" s="4">
        <v>0</v>
      </c>
    </row>
    <row r="30" spans="2:5" ht="25.5">
      <c r="B30" s="5" t="s">
        <v>214</v>
      </c>
      <c r="C30" s="5" t="s">
        <v>215</v>
      </c>
      <c r="D30" s="4">
        <v>0</v>
      </c>
      <c r="E30" s="4">
        <v>0</v>
      </c>
    </row>
    <row r="31" spans="2:5" ht="25.5">
      <c r="B31" s="5" t="s">
        <v>216</v>
      </c>
      <c r="C31" s="5" t="s">
        <v>217</v>
      </c>
      <c r="D31" s="4">
        <v>0</v>
      </c>
      <c r="E31" s="4">
        <v>0</v>
      </c>
    </row>
    <row r="32" spans="2:5" ht="12.75">
      <c r="B32" s="5" t="s">
        <v>218</v>
      </c>
      <c r="C32" s="5" t="s">
        <v>219</v>
      </c>
      <c r="D32" s="4">
        <v>0</v>
      </c>
      <c r="E32" s="4">
        <v>13801.3</v>
      </c>
    </row>
    <row r="33" spans="2:5" ht="12.75">
      <c r="B33" s="5" t="s">
        <v>220</v>
      </c>
      <c r="C33" s="5" t="s">
        <v>221</v>
      </c>
      <c r="D33" s="4">
        <v>0</v>
      </c>
      <c r="E33" s="4">
        <v>0</v>
      </c>
    </row>
    <row r="34" spans="2:5" ht="12.75">
      <c r="B34" s="5" t="s">
        <v>222</v>
      </c>
      <c r="C34" s="5"/>
      <c r="D34" s="4">
        <v>0</v>
      </c>
      <c r="E34" s="4">
        <v>0</v>
      </c>
    </row>
    <row r="35" spans="2:5" ht="12.75">
      <c r="B35" s="5" t="s">
        <v>223</v>
      </c>
      <c r="C35" s="6" t="s">
        <v>198</v>
      </c>
      <c r="D35" s="4">
        <v>14294679.7</v>
      </c>
      <c r="E35" s="4">
        <v>25517179.5</v>
      </c>
    </row>
    <row r="36" spans="2:5" ht="25.5">
      <c r="B36" s="5" t="s">
        <v>224</v>
      </c>
      <c r="C36" s="5" t="s">
        <v>225</v>
      </c>
      <c r="D36" s="4">
        <v>14250000.6</v>
      </c>
      <c r="E36" s="4">
        <v>25406785.7</v>
      </c>
    </row>
    <row r="37" spans="2:5" ht="25.5">
      <c r="B37" s="5" t="s">
        <v>226</v>
      </c>
      <c r="C37" s="5" t="s">
        <v>227</v>
      </c>
      <c r="D37" s="4">
        <v>44679.1</v>
      </c>
      <c r="E37" s="4">
        <v>110393.8</v>
      </c>
    </row>
    <row r="38" spans="2:5" ht="25.5">
      <c r="B38" s="5" t="s">
        <v>228</v>
      </c>
      <c r="C38" s="5" t="s">
        <v>229</v>
      </c>
      <c r="D38" s="4">
        <v>0</v>
      </c>
      <c r="E38" s="4">
        <v>0</v>
      </c>
    </row>
    <row r="39" spans="2:5" ht="25.5">
      <c r="B39" s="5" t="s">
        <v>230</v>
      </c>
      <c r="C39" s="5" t="s">
        <v>231</v>
      </c>
      <c r="D39" s="4">
        <v>0</v>
      </c>
      <c r="E39" s="4">
        <v>0</v>
      </c>
    </row>
    <row r="40" spans="2:5" ht="25.5">
      <c r="B40" s="5" t="s">
        <v>232</v>
      </c>
      <c r="C40" s="5" t="s">
        <v>233</v>
      </c>
      <c r="D40" s="4">
        <v>0</v>
      </c>
      <c r="E40" s="4">
        <v>0</v>
      </c>
    </row>
    <row r="41" spans="2:5" ht="12.75">
      <c r="B41" s="5" t="s">
        <v>234</v>
      </c>
      <c r="C41" s="5"/>
      <c r="D41" s="4">
        <v>0</v>
      </c>
      <c r="E41" s="4">
        <v>0</v>
      </c>
    </row>
    <row r="42" spans="2:5" ht="38.25">
      <c r="B42" s="5" t="s">
        <v>163</v>
      </c>
      <c r="C42" s="6" t="s">
        <v>235</v>
      </c>
      <c r="D42" s="4">
        <v>-14294679.7</v>
      </c>
      <c r="E42" s="4">
        <v>-25503378.2</v>
      </c>
    </row>
    <row r="43" spans="2:5" ht="25.5">
      <c r="B43" s="5" t="s">
        <v>12</v>
      </c>
      <c r="C43" s="6" t="s">
        <v>236</v>
      </c>
      <c r="D43" s="4">
        <v>0</v>
      </c>
      <c r="E43" s="4">
        <v>0</v>
      </c>
    </row>
    <row r="44" spans="2:5" ht="12.75">
      <c r="B44" s="5" t="s">
        <v>237</v>
      </c>
      <c r="C44" s="6" t="s">
        <v>191</v>
      </c>
      <c r="D44" s="4">
        <v>31277419.7</v>
      </c>
      <c r="E44" s="4">
        <v>55005354.3</v>
      </c>
    </row>
    <row r="45" spans="2:5" ht="25.5">
      <c r="B45" s="5" t="s">
        <v>238</v>
      </c>
      <c r="C45" s="5" t="s">
        <v>239</v>
      </c>
      <c r="D45" s="4">
        <v>31273553.6</v>
      </c>
      <c r="E45" s="4">
        <v>55004840.5</v>
      </c>
    </row>
    <row r="46" spans="2:5" ht="25.5">
      <c r="B46" s="5" t="s">
        <v>240</v>
      </c>
      <c r="C46" s="5" t="s">
        <v>241</v>
      </c>
      <c r="D46" s="4">
        <v>0</v>
      </c>
      <c r="E46" s="4">
        <v>0</v>
      </c>
    </row>
    <row r="47" spans="2:5" ht="12.75">
      <c r="B47" s="5" t="s">
        <v>242</v>
      </c>
      <c r="C47" s="5" t="s">
        <v>243</v>
      </c>
      <c r="D47" s="4">
        <v>0</v>
      </c>
      <c r="E47" s="4">
        <v>0</v>
      </c>
    </row>
    <row r="48" spans="2:5" ht="12.75">
      <c r="B48" s="5" t="s">
        <v>244</v>
      </c>
      <c r="C48" s="5" t="s">
        <v>245</v>
      </c>
      <c r="D48" s="4">
        <v>3866.1</v>
      </c>
      <c r="E48" s="4">
        <v>513.8</v>
      </c>
    </row>
    <row r="49" spans="2:5" ht="12.75">
      <c r="B49" s="5" t="s">
        <v>246</v>
      </c>
      <c r="C49" s="6" t="s">
        <v>198</v>
      </c>
      <c r="D49" s="4">
        <v>31268648.8</v>
      </c>
      <c r="E49" s="4">
        <v>41009528.8</v>
      </c>
    </row>
    <row r="50" spans="2:5" ht="25.5">
      <c r="B50" s="5" t="s">
        <v>247</v>
      </c>
      <c r="C50" s="5" t="s">
        <v>248</v>
      </c>
      <c r="D50" s="4">
        <v>31268648.8</v>
      </c>
      <c r="E50" s="4">
        <v>41008796.2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5.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0</v>
      </c>
      <c r="E53" s="4">
        <v>0</v>
      </c>
    </row>
    <row r="54" spans="2:5" ht="25.5">
      <c r="B54" s="5" t="s">
        <v>255</v>
      </c>
      <c r="C54" s="5" t="s">
        <v>609</v>
      </c>
      <c r="D54" s="4">
        <v>0</v>
      </c>
      <c r="E54" s="4">
        <v>732.6</v>
      </c>
    </row>
    <row r="55" spans="2:5" ht="25.5">
      <c r="B55" s="5" t="s">
        <v>256</v>
      </c>
      <c r="C55" s="6" t="s">
        <v>257</v>
      </c>
      <c r="D55" s="4">
        <v>8770.9</v>
      </c>
      <c r="E55" s="4">
        <v>13995825.5</v>
      </c>
    </row>
    <row r="56" spans="2:5" ht="12.75">
      <c r="B56" s="5" t="s">
        <v>258</v>
      </c>
      <c r="C56" s="5" t="s">
        <v>259</v>
      </c>
      <c r="D56" s="4">
        <v>0</v>
      </c>
      <c r="E56" s="4">
        <v>0</v>
      </c>
    </row>
    <row r="57" spans="2:5" ht="12.75">
      <c r="B57" s="5" t="s">
        <v>260</v>
      </c>
      <c r="C57" s="6" t="s">
        <v>261</v>
      </c>
      <c r="D57" s="4">
        <v>2932280.7</v>
      </c>
      <c r="E57" s="4">
        <v>-1565088.8</v>
      </c>
    </row>
    <row r="58" spans="2:5" ht="25.5">
      <c r="B58" s="5" t="s">
        <v>262</v>
      </c>
      <c r="C58" s="6" t="s">
        <v>263</v>
      </c>
      <c r="D58" s="4">
        <v>1050042.8</v>
      </c>
      <c r="E58" s="4">
        <v>3982323.5</v>
      </c>
    </row>
    <row r="59" spans="2:5" ht="25.5">
      <c r="B59" s="5" t="s">
        <v>264</v>
      </c>
      <c r="C59" s="6" t="s">
        <v>265</v>
      </c>
      <c r="D59" s="4">
        <v>3982323.5</v>
      </c>
      <c r="E59" s="4">
        <v>2417234.7</v>
      </c>
    </row>
    <row r="60" spans="1:120" ht="12.75"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</row>
    <row r="61" spans="3:5" ht="12.75">
      <c r="C61" s="9" t="s">
        <v>604</v>
      </c>
      <c r="E61" s="3"/>
    </row>
    <row r="62" spans="3:5" ht="12.75">
      <c r="C62" s="9"/>
      <c r="E62" s="3"/>
    </row>
    <row r="63" ht="12.75">
      <c r="C63" s="9" t="s">
        <v>605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7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266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67</v>
      </c>
      <c r="C6" s="5" t="s">
        <v>267</v>
      </c>
      <c r="D6" s="4">
        <v>1560.2</v>
      </c>
      <c r="E6" s="4">
        <v>4244.9</v>
      </c>
    </row>
    <row r="7" spans="2:5" ht="12.75">
      <c r="B7" s="5" t="s">
        <v>116</v>
      </c>
      <c r="C7" s="5" t="s">
        <v>268</v>
      </c>
      <c r="D7" s="4">
        <v>2480763.3</v>
      </c>
      <c r="E7" s="4">
        <v>2390946</v>
      </c>
    </row>
    <row r="8" spans="2:5" ht="12.75">
      <c r="B8" s="5" t="s">
        <v>12</v>
      </c>
      <c r="C8" s="5" t="s">
        <v>269</v>
      </c>
      <c r="D8" s="4">
        <v>1500000</v>
      </c>
      <c r="E8" s="4">
        <v>22043.8</v>
      </c>
    </row>
    <row r="9" spans="2:5" ht="12.75">
      <c r="B9" s="5" t="s">
        <v>258</v>
      </c>
      <c r="C9" s="6" t="s">
        <v>270</v>
      </c>
      <c r="D9" s="4">
        <v>3982323.5</v>
      </c>
      <c r="E9" s="4">
        <f>SUM(E6:E8)</f>
        <v>2417234.6999999997</v>
      </c>
    </row>
    <row r="10" ht="12.75">
      <c r="B10" s="1" t="s">
        <v>271</v>
      </c>
    </row>
    <row r="11" ht="12.75">
      <c r="B11" s="3" t="s">
        <v>64</v>
      </c>
    </row>
    <row r="12" spans="1:120" ht="12.75"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</row>
    <row r="13" spans="3:5" ht="12.75">
      <c r="C13" s="9" t="s">
        <v>65</v>
      </c>
      <c r="E13" s="3"/>
    </row>
    <row r="14" spans="3:5" ht="12.75">
      <c r="C14" s="9" t="s">
        <v>610</v>
      </c>
      <c r="E14" s="3"/>
    </row>
    <row r="15" ht="12.75">
      <c r="A15" s="1" t="s">
        <v>1</v>
      </c>
    </row>
    <row r="16" ht="12.75">
      <c r="B16" s="1" t="s">
        <v>272</v>
      </c>
    </row>
    <row r="17" ht="12.75">
      <c r="F17" s="3" t="s">
        <v>3</v>
      </c>
    </row>
    <row r="18" spans="2:6" ht="38.25">
      <c r="B18" s="2" t="s">
        <v>4</v>
      </c>
      <c r="C18" s="2" t="s">
        <v>5</v>
      </c>
      <c r="D18" s="2" t="s">
        <v>74</v>
      </c>
      <c r="E18" s="2" t="s">
        <v>273</v>
      </c>
      <c r="F18" s="2" t="s">
        <v>274</v>
      </c>
    </row>
    <row r="19" spans="2:6" ht="12.75">
      <c r="B19" s="5" t="s">
        <v>67</v>
      </c>
      <c r="C19" s="5" t="s">
        <v>6</v>
      </c>
      <c r="D19" s="4">
        <v>11907990.7</v>
      </c>
      <c r="E19" s="4">
        <v>1897977</v>
      </c>
      <c r="F19" s="4">
        <v>10010013.6</v>
      </c>
    </row>
    <row r="20" spans="2:6" ht="12.75">
      <c r="B20" s="5" t="s">
        <v>10</v>
      </c>
      <c r="C20" s="5" t="s">
        <v>275</v>
      </c>
      <c r="D20" s="4">
        <v>225006164.8</v>
      </c>
      <c r="E20" s="4">
        <v>154355.3</v>
      </c>
      <c r="F20" s="4">
        <v>254851809.4</v>
      </c>
    </row>
    <row r="21" spans="2:6" ht="12.75">
      <c r="B21" s="5" t="s">
        <v>12</v>
      </c>
      <c r="C21" s="5" t="s">
        <v>276</v>
      </c>
      <c r="D21" s="4">
        <v>261109826.5</v>
      </c>
      <c r="E21" s="4">
        <v>795821.8</v>
      </c>
      <c r="F21" s="4">
        <v>260314004.7</v>
      </c>
    </row>
    <row r="22" spans="2:6" ht="12.75">
      <c r="B22" s="5" t="s">
        <v>237</v>
      </c>
      <c r="C22" s="5" t="s">
        <v>277</v>
      </c>
      <c r="D22" s="4">
        <v>257067247.6</v>
      </c>
      <c r="E22" s="4">
        <v>262453.8</v>
      </c>
      <c r="F22" s="4">
        <v>256804793.8</v>
      </c>
    </row>
    <row r="23" spans="2:6" ht="12.75">
      <c r="B23" s="5" t="s">
        <v>246</v>
      </c>
      <c r="C23" s="5" t="s">
        <v>278</v>
      </c>
      <c r="D23" s="4">
        <v>0</v>
      </c>
      <c r="E23" s="4">
        <v>0</v>
      </c>
      <c r="F23" s="4">
        <v>0</v>
      </c>
    </row>
    <row r="24" spans="2:6" ht="12.75">
      <c r="B24" s="5" t="s">
        <v>258</v>
      </c>
      <c r="C24" s="5" t="s">
        <v>7</v>
      </c>
      <c r="D24" s="4">
        <v>5804328.9</v>
      </c>
      <c r="E24" s="4">
        <v>1256510.6</v>
      </c>
      <c r="F24" s="4">
        <v>4547818.3</v>
      </c>
    </row>
    <row r="25" spans="1:120" ht="12.75"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</row>
    <row r="26" spans="3:5" ht="12.75">
      <c r="C26" s="9" t="s">
        <v>65</v>
      </c>
      <c r="E26" s="3"/>
    </row>
    <row r="27" spans="3:5" ht="12.75">
      <c r="C27" s="9" t="s">
        <v>610</v>
      </c>
      <c r="E27" s="3"/>
    </row>
    <row r="28" ht="12.75">
      <c r="A28" s="1" t="s">
        <v>1</v>
      </c>
    </row>
    <row r="29" ht="12.75">
      <c r="B29" s="1" t="s">
        <v>279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67</v>
      </c>
      <c r="C32" s="5" t="s">
        <v>280</v>
      </c>
      <c r="D32" s="4">
        <v>0</v>
      </c>
      <c r="E32" s="4">
        <v>0</v>
      </c>
    </row>
    <row r="33" spans="2:5" ht="12.75">
      <c r="B33" s="5" t="s">
        <v>116</v>
      </c>
      <c r="C33" s="5" t="s">
        <v>281</v>
      </c>
      <c r="D33" s="4">
        <v>0</v>
      </c>
      <c r="E33" s="4">
        <v>0</v>
      </c>
    </row>
    <row r="34" spans="2:5" ht="12.75">
      <c r="B34" s="5" t="s">
        <v>12</v>
      </c>
      <c r="C34" s="5" t="s">
        <v>282</v>
      </c>
      <c r="D34" s="4">
        <v>0</v>
      </c>
      <c r="E34" s="4">
        <v>0</v>
      </c>
    </row>
    <row r="35" spans="2:5" ht="12.75">
      <c r="B35" s="5" t="s">
        <v>258</v>
      </c>
      <c r="C35" s="5" t="s">
        <v>283</v>
      </c>
      <c r="D35" s="4">
        <v>27118.2</v>
      </c>
      <c r="E35" s="4">
        <v>0</v>
      </c>
    </row>
    <row r="36" spans="2:5" ht="12.75">
      <c r="B36" s="5" t="s">
        <v>258</v>
      </c>
      <c r="C36" s="5" t="s">
        <v>284</v>
      </c>
      <c r="D36" s="4">
        <v>0</v>
      </c>
      <c r="E36" s="4">
        <v>0</v>
      </c>
    </row>
    <row r="37" spans="2:5" ht="12.75">
      <c r="B37" s="5" t="s">
        <v>258</v>
      </c>
      <c r="C37" s="5" t="s">
        <v>285</v>
      </c>
      <c r="D37" s="4">
        <v>652202.6</v>
      </c>
      <c r="E37" s="4">
        <v>0</v>
      </c>
    </row>
    <row r="38" spans="2:5" ht="12.75">
      <c r="B38" s="5" t="s">
        <v>258</v>
      </c>
      <c r="C38" s="5" t="s">
        <v>286</v>
      </c>
      <c r="D38" s="4">
        <v>60210.8</v>
      </c>
      <c r="E38" s="4">
        <v>27915.4</v>
      </c>
    </row>
    <row r="39" spans="2:5" ht="12.75">
      <c r="B39" s="5" t="s">
        <v>64</v>
      </c>
      <c r="C39" s="6" t="s">
        <v>270</v>
      </c>
      <c r="D39" s="4">
        <v>739531.6</v>
      </c>
      <c r="E39" s="4">
        <v>27915.4</v>
      </c>
    </row>
    <row r="40" spans="1:120" ht="12.75"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</row>
    <row r="41" spans="3:5" ht="12.75">
      <c r="C41" s="9" t="s">
        <v>65</v>
      </c>
      <c r="E41" s="3"/>
    </row>
    <row r="42" spans="3:5" ht="12.75">
      <c r="C42" s="9" t="s">
        <v>610</v>
      </c>
      <c r="E42" s="3"/>
    </row>
    <row r="43" ht="12.75">
      <c r="A43" s="1" t="s">
        <v>1</v>
      </c>
    </row>
    <row r="44" ht="12.75">
      <c r="B44" s="1" t="s">
        <v>287</v>
      </c>
    </row>
    <row r="45" ht="12.75">
      <c r="E45" s="3" t="s">
        <v>3</v>
      </c>
    </row>
    <row r="46" spans="2:5" ht="12.75">
      <c r="B46" s="2" t="s">
        <v>4</v>
      </c>
      <c r="C46" s="2" t="s">
        <v>5</v>
      </c>
      <c r="D46" s="2" t="s">
        <v>7</v>
      </c>
      <c r="E46" s="2" t="s">
        <v>7</v>
      </c>
    </row>
    <row r="47" spans="2:5" ht="25.5">
      <c r="B47" s="5" t="s">
        <v>67</v>
      </c>
      <c r="C47" s="5" t="s">
        <v>288</v>
      </c>
      <c r="D47" s="4">
        <v>0</v>
      </c>
      <c r="E47" s="4">
        <v>0</v>
      </c>
    </row>
    <row r="48" spans="2:5" ht="12.75">
      <c r="B48" s="5" t="s">
        <v>116</v>
      </c>
      <c r="C48" s="5" t="s">
        <v>289</v>
      </c>
      <c r="D48" s="4">
        <v>0</v>
      </c>
      <c r="E48" s="4">
        <v>41449.4</v>
      </c>
    </row>
    <row r="49" spans="2:5" ht="12.75">
      <c r="B49" s="5" t="s">
        <v>12</v>
      </c>
      <c r="C49" s="5" t="s">
        <v>290</v>
      </c>
      <c r="D49" s="4">
        <v>0</v>
      </c>
      <c r="E49" s="4">
        <v>0</v>
      </c>
    </row>
    <row r="50" spans="2:5" ht="12.75">
      <c r="B50" s="5" t="s">
        <v>258</v>
      </c>
      <c r="C50" s="5" t="s">
        <v>291</v>
      </c>
      <c r="D50" s="4">
        <v>0</v>
      </c>
      <c r="E50" s="4">
        <v>0</v>
      </c>
    </row>
    <row r="51" spans="2:5" ht="12.75">
      <c r="B51" s="5" t="s">
        <v>258</v>
      </c>
      <c r="C51" s="5" t="s">
        <v>292</v>
      </c>
      <c r="D51" s="4">
        <v>0</v>
      </c>
      <c r="E51" s="4">
        <v>0</v>
      </c>
    </row>
    <row r="52" spans="2:5" ht="12.75">
      <c r="B52" s="5" t="s">
        <v>258</v>
      </c>
      <c r="C52" s="5" t="s">
        <v>293</v>
      </c>
      <c r="D52" s="4">
        <v>74240</v>
      </c>
      <c r="E52" s="4">
        <v>137465</v>
      </c>
    </row>
    <row r="53" spans="2:5" ht="12.75">
      <c r="B53" s="5" t="s">
        <v>258</v>
      </c>
      <c r="C53" s="5"/>
      <c r="D53" s="4">
        <v>0</v>
      </c>
      <c r="E53" s="4">
        <v>0</v>
      </c>
    </row>
    <row r="54" spans="2:5" ht="12.75">
      <c r="B54" s="5" t="s">
        <v>258</v>
      </c>
      <c r="C54" s="6" t="s">
        <v>270</v>
      </c>
      <c r="D54" s="4">
        <v>74240</v>
      </c>
      <c r="E54" s="4">
        <v>3646675.9</v>
      </c>
    </row>
    <row r="55" ht="12.75">
      <c r="B55" s="1" t="s">
        <v>271</v>
      </c>
    </row>
    <row r="56" ht="12.75">
      <c r="B56" s="3" t="s">
        <v>64</v>
      </c>
    </row>
    <row r="57" spans="1:120" ht="12.75"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</row>
    <row r="58" spans="3:5" ht="12.75">
      <c r="C58" s="9" t="s">
        <v>65</v>
      </c>
      <c r="E58" s="3"/>
    </row>
    <row r="59" spans="3:5" ht="12.75">
      <c r="C59" s="9" t="s">
        <v>610</v>
      </c>
      <c r="E59" s="3"/>
    </row>
    <row r="60" ht="12.75">
      <c r="A60" s="1" t="s">
        <v>1</v>
      </c>
    </row>
    <row r="61" ht="12.75">
      <c r="B61" s="1" t="s">
        <v>294</v>
      </c>
    </row>
    <row r="62" ht="12.75">
      <c r="E62" s="3" t="s">
        <v>3</v>
      </c>
    </row>
    <row r="63" spans="2:5" ht="12.75">
      <c r="B63" s="2" t="s">
        <v>4</v>
      </c>
      <c r="C63" s="2" t="s">
        <v>5</v>
      </c>
      <c r="D63" s="2" t="s">
        <v>7</v>
      </c>
      <c r="E63" s="2" t="s">
        <v>7</v>
      </c>
    </row>
    <row r="64" spans="2:5" ht="12.75">
      <c r="B64" s="5" t="s">
        <v>8</v>
      </c>
      <c r="C64" s="5"/>
      <c r="D64" s="4">
        <v>0</v>
      </c>
      <c r="E64" s="4">
        <v>0</v>
      </c>
    </row>
    <row r="65" spans="2:5" ht="12.75">
      <c r="B65" s="5" t="s">
        <v>64</v>
      </c>
      <c r="C65" s="6" t="s">
        <v>270</v>
      </c>
      <c r="D65" s="4">
        <v>0</v>
      </c>
      <c r="E65" s="4">
        <v>0</v>
      </c>
    </row>
    <row r="66" spans="1:120" ht="12.75"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</row>
    <row r="67" spans="3:5" ht="12.75">
      <c r="C67" s="9" t="s">
        <v>65</v>
      </c>
      <c r="E67" s="3"/>
    </row>
    <row r="68" spans="3:5" ht="12.75">
      <c r="C68" s="9" t="s">
        <v>610</v>
      </c>
      <c r="E68" s="3"/>
    </row>
    <row r="69" ht="12.75">
      <c r="A69" s="1" t="s">
        <v>1</v>
      </c>
    </row>
    <row r="70" ht="12.75">
      <c r="B70" s="1" t="s">
        <v>295</v>
      </c>
    </row>
    <row r="71" ht="12.75">
      <c r="J71" s="3" t="s">
        <v>3</v>
      </c>
    </row>
    <row r="72" spans="2:10" ht="25.5">
      <c r="B72" s="2" t="s">
        <v>4</v>
      </c>
      <c r="C72" s="2" t="s">
        <v>5</v>
      </c>
      <c r="D72" s="2" t="s">
        <v>296</v>
      </c>
      <c r="E72" s="2" t="s">
        <v>297</v>
      </c>
      <c r="F72" s="2" t="s">
        <v>298</v>
      </c>
      <c r="G72" s="2" t="s">
        <v>299</v>
      </c>
      <c r="H72" s="2" t="s">
        <v>300</v>
      </c>
      <c r="I72" s="2" t="s">
        <v>301</v>
      </c>
      <c r="J72" s="2" t="s">
        <v>270</v>
      </c>
    </row>
    <row r="73" spans="2:10" ht="12.75">
      <c r="B73" s="5" t="s">
        <v>67</v>
      </c>
      <c r="C73" s="6" t="s">
        <v>302</v>
      </c>
      <c r="D73" s="4">
        <v>0</v>
      </c>
      <c r="E73" s="4">
        <v>0</v>
      </c>
      <c r="F73" s="4">
        <v>208887.4</v>
      </c>
      <c r="G73" s="4">
        <v>0</v>
      </c>
      <c r="H73" s="4">
        <v>540113.7</v>
      </c>
      <c r="I73" s="4">
        <v>0</v>
      </c>
      <c r="J73" s="4">
        <v>45001906.8</v>
      </c>
    </row>
    <row r="74" spans="2:10" ht="12.75">
      <c r="B74" s="5" t="s">
        <v>116</v>
      </c>
      <c r="C74" s="5" t="s">
        <v>303</v>
      </c>
      <c r="D74" s="4">
        <v>0</v>
      </c>
      <c r="E74" s="4">
        <v>0</v>
      </c>
      <c r="F74" s="4">
        <v>211262554.7</v>
      </c>
      <c r="G74" s="4">
        <v>0</v>
      </c>
      <c r="H74" s="4">
        <v>3058266.4</v>
      </c>
      <c r="I74" s="4">
        <v>0</v>
      </c>
      <c r="J74" s="4">
        <v>330452787.3</v>
      </c>
    </row>
    <row r="75" spans="2:10" ht="12.75">
      <c r="B75" s="5" t="s">
        <v>12</v>
      </c>
      <c r="C75" s="5" t="s">
        <v>304</v>
      </c>
      <c r="D75" s="4">
        <v>0</v>
      </c>
      <c r="E75" s="4">
        <v>0</v>
      </c>
      <c r="F75" s="4">
        <v>210110678.1</v>
      </c>
      <c r="G75" s="4">
        <v>0</v>
      </c>
      <c r="H75" s="4">
        <v>2789373.2</v>
      </c>
      <c r="I75" s="4">
        <v>0</v>
      </c>
      <c r="J75" s="4">
        <v>326100508.2</v>
      </c>
    </row>
    <row r="76" spans="2:10" ht="12.75">
      <c r="B76" s="5" t="s">
        <v>258</v>
      </c>
      <c r="C76" s="6" t="s">
        <v>305</v>
      </c>
      <c r="D76" s="4">
        <v>0</v>
      </c>
      <c r="E76" s="4">
        <v>0</v>
      </c>
      <c r="F76" s="4">
        <f>+F73+F74-F75</f>
        <v>1360764</v>
      </c>
      <c r="G76" s="4">
        <f>+G73+G74-G75</f>
        <v>0</v>
      </c>
      <c r="H76" s="4">
        <f>+H73+H74-H75</f>
        <v>809006.8999999994</v>
      </c>
      <c r="I76" s="4">
        <f>+I73+I74-I75</f>
        <v>0</v>
      </c>
      <c r="J76" s="4">
        <f>+J73+J74-J75</f>
        <v>49354185.900000036</v>
      </c>
    </row>
    <row r="77" spans="2:10" ht="12.75">
      <c r="B77" s="5" t="s">
        <v>262</v>
      </c>
      <c r="C77" s="5" t="s">
        <v>306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2:10" ht="12.75">
      <c r="B78" s="5" t="s">
        <v>264</v>
      </c>
      <c r="C78" s="5" t="s">
        <v>307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2:10" ht="12.75">
      <c r="B79" s="5" t="s">
        <v>308</v>
      </c>
      <c r="C79" s="5" t="s">
        <v>309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/>
    </row>
    <row r="80" spans="2:10" ht="12.75">
      <c r="B80" s="5" t="s">
        <v>310</v>
      </c>
      <c r="C80" s="5" t="s">
        <v>6</v>
      </c>
      <c r="D80" s="4">
        <v>0</v>
      </c>
      <c r="E80" s="4">
        <v>0</v>
      </c>
      <c r="F80" s="4">
        <v>208887.5</v>
      </c>
      <c r="G80" s="4">
        <v>0</v>
      </c>
      <c r="H80" s="4">
        <v>540113.7</v>
      </c>
      <c r="I80" s="4">
        <v>0</v>
      </c>
      <c r="J80" s="4">
        <v>45001906.8</v>
      </c>
    </row>
    <row r="81" spans="2:10" ht="12.75">
      <c r="B81" s="5" t="s">
        <v>311</v>
      </c>
      <c r="C81" s="5" t="s">
        <v>7</v>
      </c>
      <c r="D81" s="4">
        <v>0</v>
      </c>
      <c r="E81" s="4">
        <v>0</v>
      </c>
      <c r="F81" s="4">
        <f>+F76</f>
        <v>1360764</v>
      </c>
      <c r="G81" s="4">
        <v>0</v>
      </c>
      <c r="H81" s="4">
        <v>809006.9</v>
      </c>
      <c r="I81" s="4">
        <v>0</v>
      </c>
      <c r="J81" s="4">
        <v>49354185.9</v>
      </c>
    </row>
    <row r="82" ht="12.75">
      <c r="B82" s="1" t="s">
        <v>271</v>
      </c>
    </row>
    <row r="83" ht="12.75">
      <c r="B83" s="3" t="s">
        <v>64</v>
      </c>
    </row>
    <row r="84" spans="1:120" ht="12.75"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</row>
    <row r="85" spans="3:5" ht="12.75">
      <c r="C85" s="9" t="s">
        <v>65</v>
      </c>
      <c r="E85" s="3"/>
    </row>
    <row r="86" spans="3:5" ht="12.75">
      <c r="C86" s="9" t="s">
        <v>610</v>
      </c>
      <c r="E86" s="3"/>
    </row>
    <row r="87" ht="12.75">
      <c r="A87" s="1" t="s">
        <v>1</v>
      </c>
    </row>
    <row r="88" ht="12.75">
      <c r="B88" s="1" t="s">
        <v>312</v>
      </c>
    </row>
    <row r="89" ht="12.75">
      <c r="E89" s="3" t="s">
        <v>3</v>
      </c>
    </row>
    <row r="90" spans="2:5" ht="12.75">
      <c r="B90" s="2" t="s">
        <v>4</v>
      </c>
      <c r="C90" s="2" t="s">
        <v>5</v>
      </c>
      <c r="D90" s="2" t="s">
        <v>7</v>
      </c>
      <c r="E90" s="2" t="s">
        <v>7</v>
      </c>
    </row>
    <row r="91" spans="2:5" ht="12.75">
      <c r="B91" s="5" t="s">
        <v>67</v>
      </c>
      <c r="C91" s="5" t="s">
        <v>313</v>
      </c>
      <c r="D91" s="4">
        <v>10607.1</v>
      </c>
      <c r="E91" s="4">
        <v>0</v>
      </c>
    </row>
    <row r="92" spans="2:5" ht="12.75">
      <c r="B92" s="5" t="s">
        <v>116</v>
      </c>
      <c r="C92" s="5" t="s">
        <v>314</v>
      </c>
      <c r="D92" s="4">
        <v>6355787.9</v>
      </c>
      <c r="E92" s="4">
        <v>0</v>
      </c>
    </row>
    <row r="93" spans="2:5" ht="25.5">
      <c r="B93" s="5" t="s">
        <v>315</v>
      </c>
      <c r="C93" s="5" t="s">
        <v>316</v>
      </c>
      <c r="D93" s="4">
        <v>1723518.2</v>
      </c>
      <c r="E93" s="4">
        <v>0</v>
      </c>
    </row>
    <row r="94" spans="2:5" ht="12.75">
      <c r="B94" s="5" t="s">
        <v>258</v>
      </c>
      <c r="C94" s="5" t="s">
        <v>317</v>
      </c>
      <c r="D94" s="4">
        <v>2749333.6</v>
      </c>
      <c r="E94" s="4">
        <v>0</v>
      </c>
    </row>
    <row r="95" spans="2:5" ht="12.75">
      <c r="B95" s="5" t="s">
        <v>64</v>
      </c>
      <c r="C95" s="6" t="s">
        <v>270</v>
      </c>
      <c r="D95" s="4">
        <v>10839246.8</v>
      </c>
      <c r="E95" s="4">
        <v>0</v>
      </c>
    </row>
    <row r="96" spans="1:120" ht="12.75"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</row>
    <row r="97" spans="3:5" ht="12.75">
      <c r="C97" s="9" t="s">
        <v>65</v>
      </c>
      <c r="E97" s="3"/>
    </row>
    <row r="98" spans="3:5" ht="12.75">
      <c r="C98" s="9" t="s">
        <v>610</v>
      </c>
      <c r="E98" s="3"/>
    </row>
    <row r="99" ht="12.75">
      <c r="A99" s="1" t="s">
        <v>1</v>
      </c>
    </row>
    <row r="100" ht="12.75">
      <c r="B100" s="1" t="s">
        <v>318</v>
      </c>
    </row>
    <row r="101" ht="12.75">
      <c r="K101" s="3" t="s">
        <v>3</v>
      </c>
    </row>
    <row r="102" spans="2:11" ht="25.5">
      <c r="B102" s="2" t="s">
        <v>4</v>
      </c>
      <c r="C102" s="2" t="s">
        <v>5</v>
      </c>
      <c r="D102" s="2" t="s">
        <v>319</v>
      </c>
      <c r="E102" s="2" t="s">
        <v>320</v>
      </c>
      <c r="F102" s="2" t="s">
        <v>321</v>
      </c>
      <c r="G102" s="2" t="s">
        <v>322</v>
      </c>
      <c r="H102" s="2" t="s">
        <v>323</v>
      </c>
      <c r="I102" s="2" t="s">
        <v>324</v>
      </c>
      <c r="J102" s="2" t="s">
        <v>325</v>
      </c>
      <c r="K102" s="2" t="s">
        <v>270</v>
      </c>
    </row>
    <row r="103" spans="2:11" ht="12.75">
      <c r="B103" s="5" t="s">
        <v>67</v>
      </c>
      <c r="C103" s="6" t="s">
        <v>326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2.75">
      <c r="B104" s="5" t="s">
        <v>327</v>
      </c>
      <c r="C104" s="6" t="s">
        <v>6</v>
      </c>
      <c r="D104" s="4">
        <v>0</v>
      </c>
      <c r="E104" s="4">
        <v>63710442.8</v>
      </c>
      <c r="F104" s="4">
        <v>315635766.8</v>
      </c>
      <c r="G104" s="4">
        <v>8259660.6</v>
      </c>
      <c r="H104" s="4">
        <v>3566414.8</v>
      </c>
      <c r="I104" s="4">
        <v>1207220.9</v>
      </c>
      <c r="J104" s="4">
        <v>283677.3</v>
      </c>
      <c r="K104" s="4">
        <f>SUM(D104:J104)</f>
        <v>392663183.20000005</v>
      </c>
    </row>
    <row r="105" spans="2:11" ht="12.75">
      <c r="B105" s="5" t="s">
        <v>328</v>
      </c>
      <c r="C105" s="5" t="s">
        <v>303</v>
      </c>
      <c r="D105" s="4">
        <v>0</v>
      </c>
      <c r="E105" s="4">
        <f>+E107</f>
        <v>7290846.8</v>
      </c>
      <c r="F105" s="4">
        <f>+F107</f>
        <v>39636212.1</v>
      </c>
      <c r="G105" s="4">
        <f>+G107</f>
        <v>1693245.5</v>
      </c>
      <c r="H105" s="4">
        <f>+H107</f>
        <v>395993.2</v>
      </c>
      <c r="I105" s="4">
        <f>+I107</f>
        <v>144740.5</v>
      </c>
      <c r="J105" s="4">
        <v>11171.8</v>
      </c>
      <c r="K105" s="4">
        <f aca="true" t="shared" si="0" ref="K105:K131">SUM(D105:J105)</f>
        <v>49172209.9</v>
      </c>
    </row>
    <row r="106" spans="2:11" ht="12.75">
      <c r="B106" s="5" t="s">
        <v>329</v>
      </c>
      <c r="C106" s="5" t="s">
        <v>330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f t="shared" si="0"/>
        <v>0</v>
      </c>
    </row>
    <row r="107" spans="2:11" ht="12.75">
      <c r="B107" s="5" t="s">
        <v>331</v>
      </c>
      <c r="C107" s="5" t="s">
        <v>332</v>
      </c>
      <c r="D107" s="4">
        <v>0</v>
      </c>
      <c r="E107" s="4">
        <v>7290846.8</v>
      </c>
      <c r="F107" s="4">
        <v>39636212.1</v>
      </c>
      <c r="G107" s="4">
        <v>1693245.5</v>
      </c>
      <c r="H107" s="4">
        <v>395993.2</v>
      </c>
      <c r="I107" s="4">
        <v>144740.5</v>
      </c>
      <c r="J107" s="4">
        <v>1414135.1</v>
      </c>
      <c r="K107" s="4">
        <f t="shared" si="0"/>
        <v>50575173.2</v>
      </c>
    </row>
    <row r="108" spans="2:11" ht="12.75">
      <c r="B108" s="5" t="s">
        <v>333</v>
      </c>
      <c r="C108" s="5" t="s">
        <v>334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f t="shared" si="0"/>
        <v>0</v>
      </c>
    </row>
    <row r="109" spans="2:11" ht="12.75">
      <c r="B109" s="5" t="s">
        <v>335</v>
      </c>
      <c r="C109" s="5" t="s">
        <v>336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f t="shared" si="0"/>
        <v>0</v>
      </c>
    </row>
    <row r="110" spans="2:11" ht="12.75">
      <c r="B110" s="5" t="s">
        <v>337</v>
      </c>
      <c r="C110" s="5" t="s">
        <v>304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f t="shared" si="0"/>
        <v>0</v>
      </c>
    </row>
    <row r="111" spans="2:11" ht="12.75">
      <c r="B111" s="5" t="s">
        <v>338</v>
      </c>
      <c r="C111" s="5" t="s">
        <v>339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 t="shared" si="0"/>
        <v>0</v>
      </c>
    </row>
    <row r="112" spans="2:11" ht="12.75">
      <c r="B112" s="5" t="s">
        <v>340</v>
      </c>
      <c r="C112" s="5" t="s">
        <v>341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 t="shared" si="0"/>
        <v>0</v>
      </c>
    </row>
    <row r="113" spans="2:11" ht="12.75">
      <c r="B113" s="5" t="s">
        <v>342</v>
      </c>
      <c r="C113" s="5" t="s">
        <v>343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f t="shared" si="0"/>
        <v>0</v>
      </c>
    </row>
    <row r="114" spans="2:11" ht="12.75">
      <c r="B114" s="5" t="s">
        <v>344</v>
      </c>
      <c r="C114" s="5"/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f t="shared" si="0"/>
        <v>0</v>
      </c>
    </row>
    <row r="115" spans="2:11" ht="12.75">
      <c r="B115" s="5" t="s">
        <v>345</v>
      </c>
      <c r="C115" s="5" t="s">
        <v>346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f t="shared" si="0"/>
        <v>0</v>
      </c>
    </row>
    <row r="116" spans="2:11" ht="25.5">
      <c r="B116" s="5" t="s">
        <v>347</v>
      </c>
      <c r="C116" s="5" t="s">
        <v>348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f>SUM(D116:J116)</f>
        <v>0</v>
      </c>
    </row>
    <row r="117" spans="2:11" ht="12.75">
      <c r="B117" s="5" t="s">
        <v>349</v>
      </c>
      <c r="C117" s="6" t="s">
        <v>7</v>
      </c>
      <c r="D117" s="4">
        <v>0</v>
      </c>
      <c r="E117" s="4">
        <f aca="true" t="shared" si="1" ref="E117:J117">+E104+E105</f>
        <v>71001289.6</v>
      </c>
      <c r="F117" s="4">
        <f t="shared" si="1"/>
        <v>355271978.90000004</v>
      </c>
      <c r="G117" s="4">
        <f t="shared" si="1"/>
        <v>9952906.1</v>
      </c>
      <c r="H117" s="4">
        <f t="shared" si="1"/>
        <v>3962408</v>
      </c>
      <c r="I117" s="4">
        <f t="shared" si="1"/>
        <v>1351961.4</v>
      </c>
      <c r="J117" s="4">
        <f t="shared" si="1"/>
        <v>294849.1</v>
      </c>
      <c r="K117" s="4">
        <f t="shared" si="0"/>
        <v>441835393.1</v>
      </c>
    </row>
    <row r="118" spans="2:11" ht="12.75">
      <c r="B118" s="5" t="s">
        <v>116</v>
      </c>
      <c r="C118" s="6" t="s">
        <v>350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f t="shared" si="0"/>
        <v>0</v>
      </c>
    </row>
    <row r="119" spans="2:11" ht="12.75">
      <c r="B119" s="5" t="s">
        <v>351</v>
      </c>
      <c r="C119" s="5" t="s">
        <v>6</v>
      </c>
      <c r="D119" s="4">
        <v>0</v>
      </c>
      <c r="E119" s="4">
        <v>14376956.9</v>
      </c>
      <c r="F119" s="4">
        <v>216436035.8</v>
      </c>
      <c r="G119" s="4">
        <v>5741641.6</v>
      </c>
      <c r="H119" s="4">
        <v>3134610</v>
      </c>
      <c r="I119" s="4">
        <v>1002303.1</v>
      </c>
      <c r="J119" s="4">
        <v>112689</v>
      </c>
      <c r="K119" s="4">
        <f t="shared" si="0"/>
        <v>240804236.4</v>
      </c>
    </row>
    <row r="120" spans="2:11" ht="12.75">
      <c r="B120" s="5" t="s">
        <v>160</v>
      </c>
      <c r="C120" s="5" t="s">
        <v>303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f t="shared" si="0"/>
        <v>0</v>
      </c>
    </row>
    <row r="121" spans="2:11" ht="12.75">
      <c r="B121" s="5" t="s">
        <v>352</v>
      </c>
      <c r="C121" s="5" t="s">
        <v>353</v>
      </c>
      <c r="D121" s="4">
        <v>0</v>
      </c>
      <c r="E121" s="4">
        <v>4602081.1</v>
      </c>
      <c r="F121" s="4">
        <v>25181332.2</v>
      </c>
      <c r="G121" s="4">
        <v>891036.5</v>
      </c>
      <c r="H121" s="4">
        <v>245752.2</v>
      </c>
      <c r="I121" s="4">
        <v>146489.2</v>
      </c>
      <c r="J121" s="4">
        <v>12260.2</v>
      </c>
      <c r="K121" s="4">
        <f t="shared" si="0"/>
        <v>31078951.399999995</v>
      </c>
    </row>
    <row r="122" spans="2:11" ht="12.75">
      <c r="B122" s="5" t="s">
        <v>354</v>
      </c>
      <c r="C122" s="5" t="s">
        <v>355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f t="shared" si="0"/>
        <v>0</v>
      </c>
    </row>
    <row r="123" spans="2:11" ht="12.75">
      <c r="B123" s="5" t="s">
        <v>356</v>
      </c>
      <c r="C123" s="5" t="s">
        <v>357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f t="shared" si="0"/>
        <v>0</v>
      </c>
    </row>
    <row r="124" spans="2:11" ht="12.75">
      <c r="B124" s="5" t="s">
        <v>358</v>
      </c>
      <c r="C124" s="5" t="s">
        <v>304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f t="shared" si="0"/>
        <v>0</v>
      </c>
    </row>
    <row r="125" spans="2:11" ht="12.75">
      <c r="B125" s="5" t="s">
        <v>359</v>
      </c>
      <c r="C125" s="5" t="s">
        <v>360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f t="shared" si="0"/>
        <v>0</v>
      </c>
    </row>
    <row r="126" spans="2:11" ht="12.75">
      <c r="B126" s="5" t="s">
        <v>361</v>
      </c>
      <c r="C126" s="5" t="s">
        <v>362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f t="shared" si="0"/>
        <v>0</v>
      </c>
    </row>
    <row r="127" spans="2:11" ht="12.75">
      <c r="B127" s="5" t="s">
        <v>363</v>
      </c>
      <c r="C127" s="5" t="s">
        <v>364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f t="shared" si="0"/>
        <v>0</v>
      </c>
    </row>
    <row r="128" spans="2:11" ht="12.75">
      <c r="B128" s="5" t="s">
        <v>365</v>
      </c>
      <c r="C128" s="5" t="s">
        <v>7</v>
      </c>
      <c r="D128" s="4">
        <v>0</v>
      </c>
      <c r="E128" s="4">
        <f aca="true" t="shared" si="2" ref="E128:J128">SUM(E119:E121)</f>
        <v>18979038</v>
      </c>
      <c r="F128" s="4">
        <f t="shared" si="2"/>
        <v>241617368</v>
      </c>
      <c r="G128" s="4">
        <f t="shared" si="2"/>
        <v>6632678.1</v>
      </c>
      <c r="H128" s="4">
        <f t="shared" si="2"/>
        <v>3380362.2</v>
      </c>
      <c r="I128" s="4">
        <f t="shared" si="2"/>
        <v>1148792.3</v>
      </c>
      <c r="J128" s="4">
        <f t="shared" si="2"/>
        <v>124949.2</v>
      </c>
      <c r="K128" s="4">
        <f>SUM(D128:J128)</f>
        <v>271883187.8</v>
      </c>
    </row>
    <row r="129" spans="2:11" ht="12.75">
      <c r="B129" s="5" t="s">
        <v>12</v>
      </c>
      <c r="C129" s="6" t="s">
        <v>366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f t="shared" si="0"/>
        <v>0</v>
      </c>
    </row>
    <row r="130" spans="2:11" ht="12.75">
      <c r="B130" s="5" t="s">
        <v>367</v>
      </c>
      <c r="C130" s="5" t="s">
        <v>6</v>
      </c>
      <c r="D130" s="4">
        <v>0</v>
      </c>
      <c r="E130" s="4">
        <f aca="true" t="shared" si="3" ref="E130:J130">+E104-E119</f>
        <v>49333485.9</v>
      </c>
      <c r="F130" s="4">
        <f t="shared" si="3"/>
        <v>99199731</v>
      </c>
      <c r="G130" s="4">
        <f t="shared" si="3"/>
        <v>2518019</v>
      </c>
      <c r="H130" s="4">
        <f t="shared" si="3"/>
        <v>431804.7999999998</v>
      </c>
      <c r="I130" s="4">
        <f t="shared" si="3"/>
        <v>204917.79999999993</v>
      </c>
      <c r="J130" s="4">
        <f t="shared" si="3"/>
        <v>170988.3</v>
      </c>
      <c r="K130" s="4">
        <f t="shared" si="0"/>
        <v>151858946.80000004</v>
      </c>
    </row>
    <row r="131" spans="2:11" ht="12.75">
      <c r="B131" s="5" t="s">
        <v>368</v>
      </c>
      <c r="C131" s="5" t="s">
        <v>7</v>
      </c>
      <c r="D131" s="4">
        <v>0</v>
      </c>
      <c r="E131" s="4">
        <f aca="true" t="shared" si="4" ref="E131:J131">+E117-E128</f>
        <v>52022251.599999994</v>
      </c>
      <c r="F131" s="4">
        <f t="shared" si="4"/>
        <v>113654610.90000004</v>
      </c>
      <c r="G131" s="4">
        <f t="shared" si="4"/>
        <v>3320228</v>
      </c>
      <c r="H131" s="4">
        <f t="shared" si="4"/>
        <v>582045.7999999998</v>
      </c>
      <c r="I131" s="4">
        <f t="shared" si="4"/>
        <v>203169.09999999986</v>
      </c>
      <c r="J131" s="4">
        <f t="shared" si="4"/>
        <v>169899.89999999997</v>
      </c>
      <c r="K131" s="4">
        <f t="shared" si="0"/>
        <v>169952205.30000004</v>
      </c>
    </row>
    <row r="132" ht="12.75">
      <c r="B132" s="1" t="s">
        <v>271</v>
      </c>
    </row>
    <row r="133" ht="12.75">
      <c r="B133" s="3" t="s">
        <v>64</v>
      </c>
    </row>
    <row r="134" spans="1:120" ht="12.75"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</row>
    <row r="135" spans="3:5" ht="12.75">
      <c r="C135" s="9" t="s">
        <v>65</v>
      </c>
      <c r="E135" s="3"/>
    </row>
    <row r="136" spans="3:5" ht="12.75">
      <c r="C136" s="9" t="s">
        <v>610</v>
      </c>
      <c r="E136" s="3"/>
    </row>
    <row r="137" ht="12.75">
      <c r="A137" s="1" t="s">
        <v>1</v>
      </c>
    </row>
    <row r="138" ht="12.75">
      <c r="B138" s="1" t="s">
        <v>369</v>
      </c>
    </row>
    <row r="139" ht="12.75">
      <c r="G139" s="3" t="s">
        <v>3</v>
      </c>
    </row>
    <row r="140" spans="2:7" ht="25.5">
      <c r="B140" s="2" t="s">
        <v>4</v>
      </c>
      <c r="C140" s="2" t="s">
        <v>5</v>
      </c>
      <c r="D140" s="2" t="s">
        <v>370</v>
      </c>
      <c r="E140" s="2" t="s">
        <v>371</v>
      </c>
      <c r="F140" s="2" t="s">
        <v>372</v>
      </c>
      <c r="G140" s="2" t="s">
        <v>373</v>
      </c>
    </row>
    <row r="141" spans="2:7" ht="12.75">
      <c r="B141" s="5" t="s">
        <v>67</v>
      </c>
      <c r="C141" s="5"/>
      <c r="D141" s="4" t="s">
        <v>64</v>
      </c>
      <c r="E141" s="4" t="s">
        <v>374</v>
      </c>
      <c r="F141" s="4" t="s">
        <v>374</v>
      </c>
      <c r="G141" s="4" t="s">
        <v>64</v>
      </c>
    </row>
    <row r="142" spans="2:7" ht="12.75">
      <c r="B142" s="5" t="s">
        <v>116</v>
      </c>
      <c r="C142" s="6" t="s">
        <v>270</v>
      </c>
      <c r="D142" s="4" t="s">
        <v>64</v>
      </c>
      <c r="E142" s="4" t="s">
        <v>374</v>
      </c>
      <c r="F142" s="4" t="s">
        <v>374</v>
      </c>
      <c r="G142" s="4" t="s">
        <v>64</v>
      </c>
    </row>
    <row r="143" ht="12.75">
      <c r="B143" s="1" t="s">
        <v>271</v>
      </c>
    </row>
    <row r="144" ht="12.75">
      <c r="B144" s="3" t="s">
        <v>64</v>
      </c>
    </row>
    <row r="145" spans="1:120" ht="12.75"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</row>
    <row r="146" spans="3:5" ht="12.75">
      <c r="C146" s="9" t="s">
        <v>65</v>
      </c>
      <c r="E146" s="3"/>
    </row>
    <row r="147" spans="3:5" ht="12.75">
      <c r="C147" s="9" t="s">
        <v>610</v>
      </c>
      <c r="E147" s="3"/>
    </row>
    <row r="148" ht="12.75">
      <c r="A148" s="1" t="s">
        <v>1</v>
      </c>
    </row>
    <row r="149" ht="12.75">
      <c r="B149" s="1" t="s">
        <v>375</v>
      </c>
    </row>
    <row r="150" ht="12.75">
      <c r="K150" s="3" t="s">
        <v>3</v>
      </c>
    </row>
    <row r="151" spans="2:11" ht="38.25">
      <c r="B151" s="2" t="s">
        <v>4</v>
      </c>
      <c r="C151" s="2" t="s">
        <v>5</v>
      </c>
      <c r="D151" s="2" t="s">
        <v>376</v>
      </c>
      <c r="E151" s="2" t="s">
        <v>377</v>
      </c>
      <c r="F151" s="2" t="s">
        <v>378</v>
      </c>
      <c r="G151" s="2" t="s">
        <v>379</v>
      </c>
      <c r="H151" s="2" t="s">
        <v>380</v>
      </c>
      <c r="I151" s="2" t="s">
        <v>381</v>
      </c>
      <c r="J151" s="2" t="s">
        <v>382</v>
      </c>
      <c r="K151" s="2" t="s">
        <v>270</v>
      </c>
    </row>
    <row r="152" spans="2:11" ht="12.75">
      <c r="B152" s="5" t="s">
        <v>67</v>
      </c>
      <c r="C152" s="6" t="s">
        <v>383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327</v>
      </c>
      <c r="C153" s="5" t="s">
        <v>6</v>
      </c>
      <c r="D153" s="4">
        <v>0</v>
      </c>
      <c r="E153" s="4">
        <v>952831.9</v>
      </c>
      <c r="F153" s="4">
        <v>0</v>
      </c>
      <c r="G153" s="4">
        <v>0</v>
      </c>
      <c r="H153" s="4">
        <v>0</v>
      </c>
      <c r="I153" s="4">
        <v>0</v>
      </c>
      <c r="J153" s="4">
        <v>5238536.7</v>
      </c>
      <c r="K153" s="4">
        <f>SUM(D153:J153)</f>
        <v>6191368.600000001</v>
      </c>
    </row>
    <row r="154" spans="2:11" ht="12.75">
      <c r="B154" s="5" t="s">
        <v>328</v>
      </c>
      <c r="C154" s="5" t="s">
        <v>303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f aca="true" t="shared" si="5" ref="K154:K176">SUM(D154:J154)</f>
        <v>0</v>
      </c>
    </row>
    <row r="155" spans="2:11" ht="12.75">
      <c r="B155" s="5" t="s">
        <v>329</v>
      </c>
      <c r="C155" s="5" t="s">
        <v>330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f t="shared" si="5"/>
        <v>0</v>
      </c>
    </row>
    <row r="156" spans="2:11" ht="12.75">
      <c r="B156" s="5" t="s">
        <v>331</v>
      </c>
      <c r="C156" s="5" t="s">
        <v>332</v>
      </c>
      <c r="D156" s="4">
        <v>0</v>
      </c>
      <c r="E156" s="4">
        <v>45814.8</v>
      </c>
      <c r="F156" s="4">
        <v>0</v>
      </c>
      <c r="G156" s="4">
        <v>0</v>
      </c>
      <c r="H156" s="4">
        <v>0</v>
      </c>
      <c r="I156" s="4">
        <v>0</v>
      </c>
      <c r="J156" s="4">
        <v>363560.9</v>
      </c>
      <c r="K156" s="4">
        <f t="shared" si="5"/>
        <v>409375.7</v>
      </c>
    </row>
    <row r="157" spans="2:11" ht="12.75">
      <c r="B157" s="5" t="s">
        <v>333</v>
      </c>
      <c r="C157" s="5" t="s">
        <v>334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f t="shared" si="5"/>
        <v>0</v>
      </c>
    </row>
    <row r="158" spans="2:11" ht="12.75">
      <c r="B158" s="5" t="s">
        <v>335</v>
      </c>
      <c r="C158" s="5" t="s">
        <v>336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f t="shared" si="5"/>
        <v>0</v>
      </c>
    </row>
    <row r="159" spans="2:11" ht="12.75">
      <c r="B159" s="5" t="s">
        <v>337</v>
      </c>
      <c r="C159" s="5" t="s">
        <v>304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f t="shared" si="5"/>
        <v>0</v>
      </c>
    </row>
    <row r="160" spans="2:11" ht="12.75">
      <c r="B160" s="5" t="s">
        <v>338</v>
      </c>
      <c r="C160" s="5" t="s">
        <v>384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f t="shared" si="5"/>
        <v>0</v>
      </c>
    </row>
    <row r="161" spans="2:11" ht="12.75">
      <c r="B161" s="5" t="s">
        <v>340</v>
      </c>
      <c r="C161" s="5" t="s">
        <v>385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f t="shared" si="5"/>
        <v>0</v>
      </c>
    </row>
    <row r="162" spans="2:11" ht="12.75">
      <c r="B162" s="5" t="s">
        <v>342</v>
      </c>
      <c r="C162" s="5" t="s">
        <v>386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f t="shared" si="5"/>
        <v>0</v>
      </c>
    </row>
    <row r="163" spans="2:11" ht="12.75">
      <c r="B163" s="5" t="s">
        <v>345</v>
      </c>
      <c r="C163" s="5" t="s">
        <v>7</v>
      </c>
      <c r="D163" s="4">
        <v>0</v>
      </c>
      <c r="E163" s="4">
        <f aca="true" t="shared" si="6" ref="E163:J163">SUM(E152:E162)</f>
        <v>998646.7000000001</v>
      </c>
      <c r="F163" s="4">
        <f t="shared" si="6"/>
        <v>0</v>
      </c>
      <c r="G163" s="4">
        <f t="shared" si="6"/>
        <v>0</v>
      </c>
      <c r="H163" s="4">
        <f t="shared" si="6"/>
        <v>0</v>
      </c>
      <c r="I163" s="4">
        <f t="shared" si="6"/>
        <v>0</v>
      </c>
      <c r="J163" s="4">
        <f t="shared" si="6"/>
        <v>5602097.600000001</v>
      </c>
      <c r="K163" s="4">
        <f t="shared" si="5"/>
        <v>6600744.300000001</v>
      </c>
    </row>
    <row r="164" spans="2:11" ht="12.75">
      <c r="B164" s="5" t="s">
        <v>116</v>
      </c>
      <c r="C164" s="6" t="s">
        <v>387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f t="shared" si="5"/>
        <v>0</v>
      </c>
    </row>
    <row r="165" spans="2:11" ht="12.75">
      <c r="B165" s="5" t="s">
        <v>351</v>
      </c>
      <c r="C165" s="5" t="s">
        <v>6</v>
      </c>
      <c r="D165" s="4">
        <v>0</v>
      </c>
      <c r="E165" s="4">
        <v>917712.8</v>
      </c>
      <c r="F165" s="4">
        <v>0</v>
      </c>
      <c r="G165" s="4">
        <v>0</v>
      </c>
      <c r="H165" s="4">
        <v>0</v>
      </c>
      <c r="I165" s="4">
        <v>0</v>
      </c>
      <c r="J165" s="4">
        <v>915430</v>
      </c>
      <c r="K165" s="4">
        <f t="shared" si="5"/>
        <v>1833142.8</v>
      </c>
    </row>
    <row r="166" spans="2:11" ht="12.75">
      <c r="B166" s="5" t="s">
        <v>160</v>
      </c>
      <c r="C166" s="5" t="s">
        <v>303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f t="shared" si="5"/>
        <v>0</v>
      </c>
    </row>
    <row r="167" spans="2:11" ht="12.75">
      <c r="B167" s="5" t="s">
        <v>352</v>
      </c>
      <c r="C167" s="5" t="s">
        <v>388</v>
      </c>
      <c r="D167" s="4">
        <v>0</v>
      </c>
      <c r="E167" s="4">
        <v>46661</v>
      </c>
      <c r="F167" s="4">
        <v>0</v>
      </c>
      <c r="G167" s="4">
        <v>0</v>
      </c>
      <c r="H167" s="4">
        <v>0</v>
      </c>
      <c r="I167" s="4">
        <v>0</v>
      </c>
      <c r="J167" s="4">
        <v>120344.1</v>
      </c>
      <c r="K167" s="4">
        <f t="shared" si="5"/>
        <v>167005.1</v>
      </c>
    </row>
    <row r="168" spans="2:11" ht="12.75">
      <c r="B168" s="5" t="s">
        <v>354</v>
      </c>
      <c r="C168" s="5" t="s">
        <v>355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f t="shared" si="5"/>
        <v>0</v>
      </c>
    </row>
    <row r="169" spans="2:11" ht="12.75">
      <c r="B169" s="5" t="s">
        <v>356</v>
      </c>
      <c r="C169" s="5" t="s">
        <v>389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f t="shared" si="5"/>
        <v>0</v>
      </c>
    </row>
    <row r="170" spans="2:11" ht="12.75">
      <c r="B170" s="5" t="s">
        <v>358</v>
      </c>
      <c r="C170" s="5" t="s">
        <v>276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f t="shared" si="5"/>
        <v>0</v>
      </c>
    </row>
    <row r="171" spans="2:11" ht="25.5">
      <c r="B171" s="5" t="s">
        <v>359</v>
      </c>
      <c r="C171" s="5" t="s">
        <v>390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f t="shared" si="5"/>
        <v>0</v>
      </c>
    </row>
    <row r="172" spans="2:11" ht="12.75">
      <c r="B172" s="5" t="s">
        <v>361</v>
      </c>
      <c r="C172" s="5" t="s">
        <v>362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f t="shared" si="5"/>
        <v>0</v>
      </c>
    </row>
    <row r="173" spans="2:11" ht="12.75">
      <c r="B173" s="5" t="s">
        <v>363</v>
      </c>
      <c r="C173" s="5" t="s">
        <v>364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f t="shared" si="5"/>
        <v>0</v>
      </c>
    </row>
    <row r="174" spans="2:11" ht="12.75">
      <c r="B174" s="5" t="s">
        <v>365</v>
      </c>
      <c r="C174" s="5" t="s">
        <v>7</v>
      </c>
      <c r="D174" s="4">
        <v>0</v>
      </c>
      <c r="E174" s="4">
        <f aca="true" t="shared" si="7" ref="E174:J174">SUM(E164:E173)</f>
        <v>964373.8</v>
      </c>
      <c r="F174" s="4">
        <f t="shared" si="7"/>
        <v>0</v>
      </c>
      <c r="G174" s="4">
        <f t="shared" si="7"/>
        <v>0</v>
      </c>
      <c r="H174" s="4">
        <f t="shared" si="7"/>
        <v>0</v>
      </c>
      <c r="I174" s="4">
        <f t="shared" si="7"/>
        <v>0</v>
      </c>
      <c r="J174" s="4">
        <f t="shared" si="7"/>
        <v>1035774.1</v>
      </c>
      <c r="K174" s="4">
        <f t="shared" si="5"/>
        <v>2000147.9</v>
      </c>
    </row>
    <row r="175" spans="2:11" ht="12.75">
      <c r="B175" s="5" t="s">
        <v>12</v>
      </c>
      <c r="C175" s="6" t="s">
        <v>366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f t="shared" si="5"/>
        <v>0</v>
      </c>
    </row>
    <row r="176" spans="2:11" ht="12.75">
      <c r="B176" s="5" t="s">
        <v>367</v>
      </c>
      <c r="C176" s="5" t="s">
        <v>6</v>
      </c>
      <c r="D176" s="4">
        <v>0</v>
      </c>
      <c r="E176" s="4">
        <v>35119.1</v>
      </c>
      <c r="F176" s="4">
        <v>0</v>
      </c>
      <c r="G176" s="4">
        <v>0</v>
      </c>
      <c r="H176" s="4">
        <v>0</v>
      </c>
      <c r="I176" s="4">
        <v>0</v>
      </c>
      <c r="J176" s="4">
        <v>4323106.6</v>
      </c>
      <c r="K176" s="4">
        <f t="shared" si="5"/>
        <v>4358225.699999999</v>
      </c>
    </row>
    <row r="177" spans="2:11" ht="12.75">
      <c r="B177" s="5" t="s">
        <v>368</v>
      </c>
      <c r="C177" s="5" t="s">
        <v>7</v>
      </c>
      <c r="D177" s="4">
        <v>0</v>
      </c>
      <c r="E177" s="4">
        <v>34272.8</v>
      </c>
      <c r="F177" s="4">
        <v>0</v>
      </c>
      <c r="G177" s="4">
        <v>0</v>
      </c>
      <c r="H177" s="4">
        <v>0</v>
      </c>
      <c r="I177" s="4">
        <v>0</v>
      </c>
      <c r="J177" s="4">
        <v>4566323.4</v>
      </c>
      <c r="K177" s="4">
        <f>SUM(D177:J177)</f>
        <v>4600596.2</v>
      </c>
    </row>
    <row r="178" ht="12.75">
      <c r="B178" s="1" t="s">
        <v>271</v>
      </c>
    </row>
    <row r="179" ht="12.75">
      <c r="B179" s="3" t="s">
        <v>64</v>
      </c>
    </row>
    <row r="180" spans="1:120" ht="12.75"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</row>
    <row r="181" spans="3:5" ht="12.75">
      <c r="C181" s="9" t="s">
        <v>65</v>
      </c>
      <c r="E181" s="3"/>
    </row>
    <row r="182" spans="3:5" ht="12.75">
      <c r="C182" s="9" t="s">
        <v>610</v>
      </c>
      <c r="E182" s="3"/>
    </row>
    <row r="183" ht="12.75">
      <c r="A183" s="1" t="s">
        <v>1</v>
      </c>
    </row>
    <row r="184" ht="12.75">
      <c r="B184" s="1" t="s">
        <v>391</v>
      </c>
    </row>
    <row r="185" ht="12.75">
      <c r="I185" s="3" t="s">
        <v>3</v>
      </c>
    </row>
    <row r="186" spans="2:9" ht="12.75">
      <c r="B186" s="2" t="s">
        <v>4</v>
      </c>
      <c r="C186" s="2" t="s">
        <v>5</v>
      </c>
      <c r="D186" s="2" t="s">
        <v>392</v>
      </c>
      <c r="E186" s="2" t="s">
        <v>393</v>
      </c>
      <c r="F186" s="2" t="s">
        <v>394</v>
      </c>
      <c r="G186" s="2" t="s">
        <v>395</v>
      </c>
      <c r="H186" s="2" t="s">
        <v>394</v>
      </c>
      <c r="I186" s="2" t="s">
        <v>395</v>
      </c>
    </row>
    <row r="187" spans="2:9" ht="12.75">
      <c r="B187" s="5" t="s">
        <v>67</v>
      </c>
      <c r="C187" s="5"/>
      <c r="D187" s="4" t="s">
        <v>374</v>
      </c>
      <c r="E187" s="4" t="s">
        <v>64</v>
      </c>
      <c r="F187" s="4" t="s">
        <v>374</v>
      </c>
      <c r="G187" s="4" t="s">
        <v>374</v>
      </c>
      <c r="H187" s="4" t="s">
        <v>374</v>
      </c>
      <c r="I187" s="4" t="s">
        <v>374</v>
      </c>
    </row>
    <row r="188" spans="2:9" ht="12.75">
      <c r="B188" s="5" t="s">
        <v>116</v>
      </c>
      <c r="C188" s="6" t="s">
        <v>270</v>
      </c>
      <c r="D188" s="4" t="s">
        <v>374</v>
      </c>
      <c r="E188" s="4" t="s">
        <v>64</v>
      </c>
      <c r="F188" s="4" t="s">
        <v>374</v>
      </c>
      <c r="G188" s="4" t="s">
        <v>374</v>
      </c>
      <c r="H188" s="4" t="s">
        <v>374</v>
      </c>
      <c r="I188" s="4" t="s">
        <v>374</v>
      </c>
    </row>
    <row r="189" ht="12.75">
      <c r="B189" s="1" t="s">
        <v>271</v>
      </c>
    </row>
    <row r="190" ht="12.75">
      <c r="B190" s="3" t="s">
        <v>64</v>
      </c>
    </row>
    <row r="191" spans="1:120" ht="12.75"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</row>
    <row r="192" spans="3:5" ht="12.75">
      <c r="C192" s="9" t="s">
        <v>65</v>
      </c>
      <c r="E192" s="3"/>
    </row>
    <row r="193" spans="3:5" ht="12.75">
      <c r="C193" s="9" t="s">
        <v>610</v>
      </c>
      <c r="E193" s="3"/>
    </row>
    <row r="194" ht="12.75">
      <c r="A194" s="1" t="s">
        <v>1</v>
      </c>
    </row>
    <row r="195" ht="12.75">
      <c r="B195" s="1" t="s">
        <v>396</v>
      </c>
    </row>
    <row r="196" ht="12.75">
      <c r="G196" s="3" t="s">
        <v>3</v>
      </c>
    </row>
    <row r="197" spans="2:7" ht="25.5">
      <c r="B197" s="2" t="s">
        <v>4</v>
      </c>
      <c r="C197" s="2" t="s">
        <v>5</v>
      </c>
      <c r="D197" s="2" t="s">
        <v>397</v>
      </c>
      <c r="E197" s="2" t="s">
        <v>398</v>
      </c>
      <c r="F197" s="2" t="s">
        <v>397</v>
      </c>
      <c r="G197" s="2" t="s">
        <v>398</v>
      </c>
    </row>
    <row r="198" spans="2:7" ht="12.75">
      <c r="B198" s="5" t="s">
        <v>67</v>
      </c>
      <c r="C198" s="5" t="s">
        <v>399</v>
      </c>
      <c r="D198" s="4">
        <v>46</v>
      </c>
      <c r="E198" s="4" t="s">
        <v>400</v>
      </c>
      <c r="F198" s="4" t="s">
        <v>401</v>
      </c>
      <c r="G198" s="4" t="s">
        <v>400</v>
      </c>
    </row>
    <row r="199" spans="2:7" ht="12.75">
      <c r="B199" s="5" t="s">
        <v>67</v>
      </c>
      <c r="C199" s="5" t="s">
        <v>402</v>
      </c>
      <c r="D199" s="4" t="s">
        <v>403</v>
      </c>
      <c r="E199" s="4" t="s">
        <v>404</v>
      </c>
      <c r="F199" s="4" t="s">
        <v>403</v>
      </c>
      <c r="G199" s="4" t="s">
        <v>404</v>
      </c>
    </row>
    <row r="200" spans="2:7" ht="12.75">
      <c r="B200" s="5" t="s">
        <v>67</v>
      </c>
      <c r="C200" s="5" t="s">
        <v>405</v>
      </c>
      <c r="D200" s="4" t="s">
        <v>403</v>
      </c>
      <c r="E200" s="4" t="s">
        <v>406</v>
      </c>
      <c r="F200" s="4" t="s">
        <v>403</v>
      </c>
      <c r="G200" s="4" t="s">
        <v>406</v>
      </c>
    </row>
    <row r="201" spans="2:7" ht="12.75">
      <c r="B201" s="5" t="s">
        <v>67</v>
      </c>
      <c r="C201" s="5"/>
      <c r="D201" s="4" t="s">
        <v>374</v>
      </c>
      <c r="E201" s="4" t="s">
        <v>374</v>
      </c>
      <c r="F201" s="4" t="s">
        <v>374</v>
      </c>
      <c r="G201" s="4" t="s">
        <v>374</v>
      </c>
    </row>
    <row r="202" spans="2:7" ht="12.75">
      <c r="B202" s="5" t="s">
        <v>64</v>
      </c>
      <c r="C202" s="6" t="s">
        <v>270</v>
      </c>
      <c r="D202" s="4" t="s">
        <v>374</v>
      </c>
      <c r="E202" s="4" t="s">
        <v>407</v>
      </c>
      <c r="F202" s="4" t="s">
        <v>374</v>
      </c>
      <c r="G202" s="4" t="s">
        <v>407</v>
      </c>
    </row>
    <row r="203" spans="1:120" ht="12.75"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</row>
    <row r="204" spans="3:5" ht="12.75">
      <c r="C204" s="9" t="s">
        <v>65</v>
      </c>
      <c r="E204" s="3"/>
    </row>
    <row r="205" spans="3:5" ht="12.75">
      <c r="C205" s="9" t="s">
        <v>610</v>
      </c>
      <c r="E205" s="3"/>
    </row>
    <row r="206" ht="12.75">
      <c r="A206" s="1" t="s">
        <v>1</v>
      </c>
    </row>
    <row r="207" ht="12.75">
      <c r="B207" s="1" t="s">
        <v>408</v>
      </c>
    </row>
    <row r="208" ht="12.75">
      <c r="E208" s="3" t="s">
        <v>3</v>
      </c>
    </row>
    <row r="209" spans="2:5" ht="12.75">
      <c r="B209" s="2" t="s">
        <v>4</v>
      </c>
      <c r="C209" s="2" t="s">
        <v>5</v>
      </c>
      <c r="D209" s="2" t="s">
        <v>7</v>
      </c>
      <c r="E209" s="2" t="s">
        <v>7</v>
      </c>
    </row>
    <row r="210" spans="2:5" ht="12.75">
      <c r="B210" s="5" t="s">
        <v>67</v>
      </c>
      <c r="C210" s="5" t="s">
        <v>409</v>
      </c>
      <c r="D210" s="4">
        <v>0</v>
      </c>
      <c r="E210" s="4">
        <v>0</v>
      </c>
    </row>
    <row r="211" spans="2:5" ht="12.75">
      <c r="B211" s="5" t="s">
        <v>67</v>
      </c>
      <c r="C211" s="5" t="s">
        <v>410</v>
      </c>
      <c r="D211" s="4">
        <v>0</v>
      </c>
      <c r="E211" s="4">
        <v>0</v>
      </c>
    </row>
    <row r="212" spans="2:5" ht="12.75">
      <c r="B212" s="5" t="s">
        <v>64</v>
      </c>
      <c r="C212" s="6" t="s">
        <v>270</v>
      </c>
      <c r="D212" s="4">
        <v>0</v>
      </c>
      <c r="E212" s="4">
        <v>0</v>
      </c>
    </row>
    <row r="213" ht="12.75">
      <c r="B213" s="1" t="s">
        <v>271</v>
      </c>
    </row>
    <row r="214" ht="12.75">
      <c r="B214" s="3" t="s">
        <v>64</v>
      </c>
    </row>
    <row r="215" spans="1:120" ht="12.75"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</row>
    <row r="216" spans="3:5" ht="12.75">
      <c r="C216" s="9" t="s">
        <v>65</v>
      </c>
      <c r="E216" s="3"/>
    </row>
    <row r="217" spans="3:5" ht="12.75">
      <c r="C217" s="9" t="s">
        <v>610</v>
      </c>
      <c r="E217" s="3"/>
    </row>
    <row r="218" ht="12.75">
      <c r="A218" s="1" t="s">
        <v>1</v>
      </c>
    </row>
    <row r="219" ht="12.75">
      <c r="B219" s="1" t="s">
        <v>411</v>
      </c>
    </row>
    <row r="220" ht="12.75">
      <c r="E220" s="3" t="s">
        <v>3</v>
      </c>
    </row>
    <row r="221" spans="2:5" ht="12.75">
      <c r="B221" s="2" t="s">
        <v>4</v>
      </c>
      <c r="C221" s="2" t="s">
        <v>5</v>
      </c>
      <c r="D221" s="2" t="s">
        <v>7</v>
      </c>
      <c r="E221" s="2" t="s">
        <v>7</v>
      </c>
    </row>
    <row r="222" spans="2:5" ht="12.75">
      <c r="B222" s="5" t="s">
        <v>8</v>
      </c>
      <c r="C222" s="5" t="s">
        <v>412</v>
      </c>
      <c r="D222" s="4">
        <v>52405529.5</v>
      </c>
      <c r="E222" s="4">
        <v>60720143.7</v>
      </c>
    </row>
    <row r="223" spans="2:5" ht="12.75">
      <c r="B223" s="5" t="s">
        <v>10</v>
      </c>
      <c r="C223" s="5" t="s">
        <v>413</v>
      </c>
      <c r="D223" s="4">
        <v>0</v>
      </c>
      <c r="E223" s="4">
        <v>0</v>
      </c>
    </row>
    <row r="224" spans="2:5" ht="12.75">
      <c r="B224" s="5" t="s">
        <v>414</v>
      </c>
      <c r="C224" s="5" t="s">
        <v>415</v>
      </c>
      <c r="D224" s="4">
        <v>0</v>
      </c>
      <c r="E224" s="4">
        <v>0</v>
      </c>
    </row>
    <row r="225" spans="2:5" ht="12.75">
      <c r="B225" s="5" t="s">
        <v>414</v>
      </c>
      <c r="C225" s="5" t="s">
        <v>416</v>
      </c>
      <c r="D225" s="4">
        <v>0</v>
      </c>
      <c r="E225" s="4">
        <v>0</v>
      </c>
    </row>
    <row r="226" spans="2:5" ht="12.75">
      <c r="B226" s="5" t="s">
        <v>64</v>
      </c>
      <c r="C226" s="6" t="s">
        <v>270</v>
      </c>
      <c r="D226" s="4">
        <f>SUM(D222:D225)</f>
        <v>52405529.5</v>
      </c>
      <c r="E226" s="4">
        <f>SUM(E222:E225)</f>
        <v>60720143.7</v>
      </c>
    </row>
    <row r="227" spans="1:120" ht="12.75"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</row>
    <row r="228" spans="3:5" ht="12.75">
      <c r="C228" s="9" t="s">
        <v>65</v>
      </c>
      <c r="E228" s="3"/>
    </row>
    <row r="229" spans="3:5" ht="12.75">
      <c r="C229" s="9" t="s">
        <v>610</v>
      </c>
      <c r="E229" s="3"/>
    </row>
    <row r="230" ht="12.75">
      <c r="A230" s="1" t="s">
        <v>1</v>
      </c>
    </row>
    <row r="231" ht="12.75">
      <c r="B231" s="1" t="s">
        <v>417</v>
      </c>
    </row>
    <row r="232" ht="12.75">
      <c r="E232" s="3" t="s">
        <v>3</v>
      </c>
    </row>
    <row r="233" spans="2:5" ht="12.75">
      <c r="B233" s="2" t="s">
        <v>4</v>
      </c>
      <c r="C233" s="2" t="s">
        <v>5</v>
      </c>
      <c r="D233" s="2" t="s">
        <v>7</v>
      </c>
      <c r="E233" s="2" t="s">
        <v>7</v>
      </c>
    </row>
    <row r="234" spans="2:5" ht="12.75">
      <c r="B234" s="5" t="s">
        <v>8</v>
      </c>
      <c r="C234" s="5" t="s">
        <v>418</v>
      </c>
      <c r="D234" s="4">
        <v>1322260.7</v>
      </c>
      <c r="E234" s="4">
        <v>1309962.4</v>
      </c>
    </row>
    <row r="235" spans="2:5" ht="12.75">
      <c r="B235" s="5" t="s">
        <v>10</v>
      </c>
      <c r="C235" s="5" t="s">
        <v>419</v>
      </c>
      <c r="D235" s="4">
        <v>26399749.5</v>
      </c>
      <c r="E235" s="4">
        <v>28870340.6</v>
      </c>
    </row>
    <row r="236" spans="2:5" ht="12.75">
      <c r="B236" s="5" t="s">
        <v>414</v>
      </c>
      <c r="C236" s="5" t="s">
        <v>420</v>
      </c>
      <c r="D236" s="4">
        <v>0</v>
      </c>
      <c r="E236" s="4">
        <v>0</v>
      </c>
    </row>
    <row r="237" spans="2:5" ht="12.75">
      <c r="B237" s="5" t="s">
        <v>14</v>
      </c>
      <c r="C237" s="5" t="s">
        <v>421</v>
      </c>
      <c r="D237" s="4">
        <v>0</v>
      </c>
      <c r="E237" s="4">
        <v>0</v>
      </c>
    </row>
    <row r="238" spans="2:5" ht="12.75">
      <c r="B238" s="5" t="s">
        <v>16</v>
      </c>
      <c r="C238" s="5" t="s">
        <v>422</v>
      </c>
      <c r="D238" s="4">
        <v>72679.1</v>
      </c>
      <c r="E238" s="4">
        <v>0</v>
      </c>
    </row>
    <row r="239" spans="2:5" ht="12.75">
      <c r="B239" s="5" t="s">
        <v>18</v>
      </c>
      <c r="C239" s="5" t="s">
        <v>423</v>
      </c>
      <c r="D239" s="4">
        <v>10620277.2</v>
      </c>
      <c r="E239" s="4">
        <v>15420915</v>
      </c>
    </row>
    <row r="240" spans="2:5" ht="12.75">
      <c r="B240" s="5" t="s">
        <v>18</v>
      </c>
      <c r="C240" s="5" t="s">
        <v>424</v>
      </c>
      <c r="D240" s="4">
        <v>0</v>
      </c>
      <c r="E240" s="4">
        <v>0</v>
      </c>
    </row>
    <row r="241" spans="2:5" ht="12.75">
      <c r="B241" s="5" t="s">
        <v>18</v>
      </c>
      <c r="C241" s="5" t="s">
        <v>425</v>
      </c>
      <c r="D241" s="4">
        <v>0</v>
      </c>
      <c r="E241" s="4">
        <v>0</v>
      </c>
    </row>
    <row r="242" spans="2:5" ht="12.75">
      <c r="B242" s="5" t="s">
        <v>18</v>
      </c>
      <c r="C242" s="5" t="s">
        <v>611</v>
      </c>
      <c r="D242" s="4">
        <v>9672438.1</v>
      </c>
      <c r="E242" s="4">
        <v>7682849.6</v>
      </c>
    </row>
    <row r="243" spans="2:5" ht="12.75">
      <c r="B243" s="5" t="s">
        <v>64</v>
      </c>
      <c r="C243" s="6" t="s">
        <v>270</v>
      </c>
      <c r="D243" s="4">
        <v>48087404.6</v>
      </c>
      <c r="E243" s="4">
        <v>53284067.6</v>
      </c>
    </row>
    <row r="244" spans="1:120" ht="12.75"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</row>
    <row r="245" spans="3:5" ht="12.75">
      <c r="C245" s="9" t="s">
        <v>65</v>
      </c>
      <c r="E245" s="3"/>
    </row>
    <row r="246" spans="3:5" ht="12.75">
      <c r="C246" s="9" t="s">
        <v>610</v>
      </c>
      <c r="E246" s="3"/>
    </row>
    <row r="247" ht="12.75">
      <c r="A247" s="1" t="s">
        <v>1</v>
      </c>
    </row>
    <row r="248" ht="12.75">
      <c r="B248" s="1" t="s">
        <v>426</v>
      </c>
    </row>
    <row r="249" ht="12.75">
      <c r="G249" s="3" t="s">
        <v>3</v>
      </c>
    </row>
    <row r="250" spans="2:7" ht="12.75">
      <c r="B250" s="2" t="s">
        <v>4</v>
      </c>
      <c r="C250" s="2" t="s">
        <v>5</v>
      </c>
      <c r="D250" s="2" t="s">
        <v>427</v>
      </c>
      <c r="E250" s="2" t="s">
        <v>428</v>
      </c>
      <c r="F250" s="2" t="s">
        <v>427</v>
      </c>
      <c r="G250" s="2" t="s">
        <v>428</v>
      </c>
    </row>
    <row r="251" spans="2:7" ht="12.75">
      <c r="B251" s="5" t="s">
        <v>8</v>
      </c>
      <c r="C251" s="5" t="s">
        <v>412</v>
      </c>
      <c r="D251" s="4">
        <v>46716839.2</v>
      </c>
      <c r="E251" s="4">
        <v>0</v>
      </c>
      <c r="F251" s="4">
        <v>3766628.7</v>
      </c>
      <c r="G251" s="4">
        <v>0</v>
      </c>
    </row>
    <row r="252" spans="2:7" ht="12.75">
      <c r="B252" s="5" t="s">
        <v>10</v>
      </c>
      <c r="C252" s="5" t="s">
        <v>413</v>
      </c>
      <c r="D252" s="4">
        <v>0</v>
      </c>
      <c r="E252" s="4">
        <v>0</v>
      </c>
      <c r="F252" s="4">
        <v>0</v>
      </c>
      <c r="G252" s="4">
        <v>0</v>
      </c>
    </row>
    <row r="253" spans="2:7" ht="12.75">
      <c r="B253" s="5" t="s">
        <v>414</v>
      </c>
      <c r="C253" s="5" t="s">
        <v>429</v>
      </c>
      <c r="D253" s="4">
        <v>0</v>
      </c>
      <c r="E253" s="4">
        <v>0</v>
      </c>
      <c r="F253" s="4">
        <v>0</v>
      </c>
      <c r="G253" s="4">
        <v>0</v>
      </c>
    </row>
    <row r="254" spans="2:7" ht="12.75">
      <c r="B254" s="5" t="s">
        <v>64</v>
      </c>
      <c r="C254" s="6" t="s">
        <v>270</v>
      </c>
      <c r="D254" s="4">
        <v>46716839.2</v>
      </c>
      <c r="E254" s="4">
        <v>0</v>
      </c>
      <c r="F254" s="4">
        <v>3766628.7</v>
      </c>
      <c r="G254" s="4">
        <v>0</v>
      </c>
    </row>
    <row r="255" spans="1:120" ht="12.75"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</row>
    <row r="256" spans="3:5" ht="12.75">
      <c r="C256" s="9" t="s">
        <v>65</v>
      </c>
      <c r="E256" s="3"/>
    </row>
    <row r="257" spans="3:5" ht="12.75">
      <c r="C257" s="9" t="s">
        <v>610</v>
      </c>
      <c r="E257" s="3"/>
    </row>
    <row r="258" ht="12.75">
      <c r="A258" s="1" t="s">
        <v>1</v>
      </c>
    </row>
    <row r="259" ht="12.75">
      <c r="B259" s="1" t="s">
        <v>430</v>
      </c>
    </row>
    <row r="260" ht="12.75">
      <c r="H260" s="3" t="s">
        <v>3</v>
      </c>
    </row>
    <row r="261" spans="2:8" ht="38.25">
      <c r="B261" s="2" t="s">
        <v>4</v>
      </c>
      <c r="C261" s="2" t="s">
        <v>5</v>
      </c>
      <c r="D261" s="2" t="s">
        <v>7</v>
      </c>
      <c r="E261" s="2" t="s">
        <v>275</v>
      </c>
      <c r="F261" s="2" t="s">
        <v>431</v>
      </c>
      <c r="G261" s="2" t="s">
        <v>432</v>
      </c>
      <c r="H261" s="2" t="s">
        <v>7</v>
      </c>
    </row>
    <row r="262" spans="2:8" ht="12.75">
      <c r="B262" s="5" t="s">
        <v>8</v>
      </c>
      <c r="C262" s="5" t="s">
        <v>433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2:8" ht="12.75">
      <c r="B263" s="5" t="s">
        <v>10</v>
      </c>
      <c r="C263" s="5" t="s">
        <v>434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2:8" ht="12.75">
      <c r="B264" s="5" t="s">
        <v>414</v>
      </c>
      <c r="C264" s="5"/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2:8" ht="12.75">
      <c r="B265" s="5" t="s">
        <v>64</v>
      </c>
      <c r="C265" s="6" t="s">
        <v>270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ht="12.75">
      <c r="B266" s="1" t="s">
        <v>271</v>
      </c>
    </row>
    <row r="267" ht="12.75">
      <c r="B267" s="3" t="s">
        <v>64</v>
      </c>
    </row>
    <row r="268" spans="1:120" ht="12.75"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</row>
    <row r="269" spans="3:5" ht="12.75">
      <c r="C269" s="9" t="s">
        <v>65</v>
      </c>
      <c r="E269" s="3"/>
    </row>
    <row r="270" spans="3:5" ht="12.75">
      <c r="C270" s="9" t="s">
        <v>610</v>
      </c>
      <c r="E270" s="3"/>
    </row>
    <row r="271" ht="12.75">
      <c r="A271" s="1" t="s">
        <v>1</v>
      </c>
    </row>
    <row r="272" ht="12.75">
      <c r="B272" s="1" t="s">
        <v>435</v>
      </c>
    </row>
    <row r="273" ht="12.75">
      <c r="E273" s="3" t="s">
        <v>3</v>
      </c>
    </row>
    <row r="274" spans="2:5" ht="12.75">
      <c r="B274" s="2" t="s">
        <v>4</v>
      </c>
      <c r="C274" s="2" t="s">
        <v>5</v>
      </c>
      <c r="D274" s="2" t="s">
        <v>7</v>
      </c>
      <c r="E274" s="2" t="s">
        <v>7</v>
      </c>
    </row>
    <row r="275" spans="2:5" ht="12.75">
      <c r="B275" s="5" t="s">
        <v>8</v>
      </c>
      <c r="C275" s="5" t="s">
        <v>436</v>
      </c>
      <c r="D275" s="4">
        <v>17725484.8</v>
      </c>
      <c r="E275" s="4">
        <v>12609067.4</v>
      </c>
    </row>
    <row r="276" spans="2:5" ht="12.75">
      <c r="B276" s="5" t="s">
        <v>64</v>
      </c>
      <c r="C276" s="6" t="s">
        <v>270</v>
      </c>
      <c r="D276" s="4">
        <f>+D275</f>
        <v>17725484.8</v>
      </c>
      <c r="E276" s="4">
        <f>+E275</f>
        <v>12609067.4</v>
      </c>
    </row>
    <row r="277" ht="12.75">
      <c r="B277" s="1" t="s">
        <v>271</v>
      </c>
    </row>
    <row r="278" ht="12.75">
      <c r="B278" s="3" t="s">
        <v>64</v>
      </c>
    </row>
    <row r="279" spans="1:120" ht="12.75"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</row>
    <row r="280" spans="3:5" ht="12.75">
      <c r="C280" s="9" t="s">
        <v>65</v>
      </c>
      <c r="E280" s="3"/>
    </row>
    <row r="281" spans="3:5" ht="12.75">
      <c r="C281" s="9" t="s">
        <v>610</v>
      </c>
      <c r="E281" s="3"/>
    </row>
    <row r="282" ht="12.75">
      <c r="A282" s="1" t="s">
        <v>1</v>
      </c>
    </row>
    <row r="283" ht="12.75">
      <c r="B283" s="1" t="s">
        <v>437</v>
      </c>
    </row>
    <row r="284" ht="12.75">
      <c r="G284" s="3" t="s">
        <v>3</v>
      </c>
    </row>
    <row r="285" spans="2:7" ht="12.75">
      <c r="B285" s="2" t="s">
        <v>4</v>
      </c>
      <c r="C285" s="2" t="s">
        <v>5</v>
      </c>
      <c r="D285" s="2" t="s">
        <v>427</v>
      </c>
      <c r="E285" s="2" t="s">
        <v>428</v>
      </c>
      <c r="F285" s="2" t="s">
        <v>427</v>
      </c>
      <c r="G285" s="2" t="s">
        <v>428</v>
      </c>
    </row>
    <row r="286" spans="2:7" ht="12.75">
      <c r="B286" s="5" t="s">
        <v>8</v>
      </c>
      <c r="C286" s="5" t="s">
        <v>438</v>
      </c>
      <c r="D286" s="4">
        <v>47395869.3</v>
      </c>
      <c r="E286" s="4">
        <v>0</v>
      </c>
      <c r="F286" s="4">
        <v>102185389.9</v>
      </c>
      <c r="G286" s="4">
        <v>0</v>
      </c>
    </row>
    <row r="287" spans="2:7" ht="25.5">
      <c r="B287" s="5" t="s">
        <v>69</v>
      </c>
      <c r="C287" s="5" t="s">
        <v>439</v>
      </c>
      <c r="D287" s="4">
        <v>0</v>
      </c>
      <c r="E287" s="4">
        <v>0</v>
      </c>
      <c r="F287" s="4">
        <v>0</v>
      </c>
      <c r="G287" s="4">
        <v>0</v>
      </c>
    </row>
    <row r="288" spans="2:7" ht="25.5">
      <c r="B288" s="5" t="s">
        <v>92</v>
      </c>
      <c r="C288" s="5" t="s">
        <v>440</v>
      </c>
      <c r="D288" s="4">
        <v>0</v>
      </c>
      <c r="E288" s="4">
        <v>0</v>
      </c>
      <c r="F288" s="4">
        <v>0</v>
      </c>
      <c r="G288" s="4">
        <v>0</v>
      </c>
    </row>
    <row r="289" spans="2:7" ht="12.75">
      <c r="B289" s="5" t="s">
        <v>114</v>
      </c>
      <c r="C289" s="5" t="s">
        <v>441</v>
      </c>
      <c r="D289" s="4">
        <f>+D286</f>
        <v>47395869.3</v>
      </c>
      <c r="E289" s="4">
        <v>0</v>
      </c>
      <c r="F289" s="4">
        <f>+F286</f>
        <v>102185389.9</v>
      </c>
      <c r="G289" s="4">
        <v>0</v>
      </c>
    </row>
    <row r="290" spans="2:7" ht="25.5">
      <c r="B290" s="5" t="s">
        <v>10</v>
      </c>
      <c r="C290" s="5" t="s">
        <v>442</v>
      </c>
      <c r="D290" s="4">
        <v>9270807.9</v>
      </c>
      <c r="E290" s="4">
        <v>0</v>
      </c>
      <c r="F290" s="4">
        <v>10355226.9</v>
      </c>
      <c r="G290" s="4">
        <v>0</v>
      </c>
    </row>
    <row r="291" spans="2:7" ht="25.5">
      <c r="B291" s="5" t="s">
        <v>118</v>
      </c>
      <c r="C291" s="5" t="s">
        <v>443</v>
      </c>
      <c r="D291" s="4">
        <v>0</v>
      </c>
      <c r="E291" s="4">
        <v>0</v>
      </c>
      <c r="F291" s="4">
        <v>0</v>
      </c>
      <c r="G291" s="4">
        <v>0</v>
      </c>
    </row>
    <row r="292" spans="2:7" ht="12.75">
      <c r="B292" s="5" t="s">
        <v>223</v>
      </c>
      <c r="C292" s="5" t="s">
        <v>444</v>
      </c>
      <c r="D292" s="4">
        <v>0</v>
      </c>
      <c r="E292" s="4">
        <v>0</v>
      </c>
      <c r="F292" s="4">
        <v>0</v>
      </c>
      <c r="G292" s="4">
        <v>0</v>
      </c>
    </row>
    <row r="293" spans="2:7" ht="12.75">
      <c r="B293" s="5" t="s">
        <v>223</v>
      </c>
      <c r="C293" s="5" t="s">
        <v>445</v>
      </c>
      <c r="D293" s="4">
        <v>0</v>
      </c>
      <c r="E293" s="4">
        <v>0</v>
      </c>
      <c r="F293" s="4">
        <v>0</v>
      </c>
      <c r="G293" s="4">
        <v>0</v>
      </c>
    </row>
    <row r="294" ht="12.75">
      <c r="B294" s="1" t="s">
        <v>271</v>
      </c>
    </row>
    <row r="295" ht="12.75">
      <c r="B295" s="3" t="s">
        <v>64</v>
      </c>
    </row>
    <row r="296" spans="1:120" ht="12.75"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</row>
    <row r="297" spans="3:5" ht="12.75">
      <c r="C297" s="9" t="s">
        <v>65</v>
      </c>
      <c r="E297" s="3"/>
    </row>
    <row r="298" spans="3:5" ht="12.75">
      <c r="C298" s="9" t="s">
        <v>610</v>
      </c>
      <c r="E298" s="3"/>
    </row>
    <row r="299" ht="12.75">
      <c r="A299" s="1" t="s">
        <v>1</v>
      </c>
    </row>
    <row r="300" ht="12.75">
      <c r="B300" s="1" t="s">
        <v>446</v>
      </c>
    </row>
    <row r="301" ht="12.75">
      <c r="H301" s="3" t="s">
        <v>3</v>
      </c>
    </row>
    <row r="302" spans="2:8" ht="12.75">
      <c r="B302" s="2" t="s">
        <v>4</v>
      </c>
      <c r="C302" s="2" t="s">
        <v>5</v>
      </c>
      <c r="D302" s="2" t="s">
        <v>447</v>
      </c>
      <c r="E302" s="2" t="s">
        <v>448</v>
      </c>
      <c r="F302" s="2" t="s">
        <v>447</v>
      </c>
      <c r="G302" s="2" t="s">
        <v>448</v>
      </c>
      <c r="H302" s="2" t="s">
        <v>449</v>
      </c>
    </row>
    <row r="303" spans="2:8" ht="12.75">
      <c r="B303" s="5" t="s">
        <v>8</v>
      </c>
      <c r="C303" s="5" t="s">
        <v>6</v>
      </c>
      <c r="D303" s="4">
        <v>20974.4</v>
      </c>
      <c r="E303" s="4">
        <v>2097436</v>
      </c>
      <c r="F303" s="4">
        <v>0</v>
      </c>
      <c r="G303" s="4">
        <v>0</v>
      </c>
      <c r="H303" s="4">
        <v>2097436</v>
      </c>
    </row>
    <row r="304" spans="2:8" ht="12.75">
      <c r="B304" s="5" t="s">
        <v>116</v>
      </c>
      <c r="C304" s="5" t="s">
        <v>275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2:8" ht="12.75">
      <c r="B305" s="5" t="s">
        <v>414</v>
      </c>
      <c r="C305" s="5" t="s">
        <v>276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2:8" ht="12.75">
      <c r="B306" s="5" t="s">
        <v>14</v>
      </c>
      <c r="C306" s="5" t="s">
        <v>7</v>
      </c>
      <c r="D306" s="4">
        <v>20974.4</v>
      </c>
      <c r="E306" s="4">
        <v>2097436</v>
      </c>
      <c r="F306" s="4">
        <v>0</v>
      </c>
      <c r="G306" s="4">
        <v>0</v>
      </c>
      <c r="H306" s="4">
        <v>2097436</v>
      </c>
    </row>
    <row r="307" spans="1:120" ht="12.75"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</row>
    <row r="308" spans="3:5" ht="12.75">
      <c r="C308" s="9" t="s">
        <v>65</v>
      </c>
      <c r="E308" s="3"/>
    </row>
    <row r="309" spans="3:5" ht="12.75">
      <c r="C309" s="9" t="s">
        <v>610</v>
      </c>
      <c r="E309" s="3"/>
    </row>
    <row r="310" ht="12.75">
      <c r="A310" s="1" t="s">
        <v>1</v>
      </c>
    </row>
    <row r="311" ht="12.75">
      <c r="B311" s="1" t="s">
        <v>450</v>
      </c>
    </row>
    <row r="312" ht="12.75">
      <c r="F312" s="3" t="s">
        <v>3</v>
      </c>
    </row>
    <row r="313" spans="2:6" ht="51">
      <c r="B313" s="2" t="s">
        <v>4</v>
      </c>
      <c r="C313" s="2" t="s">
        <v>5</v>
      </c>
      <c r="D313" s="2" t="s">
        <v>451</v>
      </c>
      <c r="E313" s="2" t="s">
        <v>452</v>
      </c>
      <c r="F313" s="2" t="s">
        <v>270</v>
      </c>
    </row>
    <row r="314" spans="2:6" ht="12.75">
      <c r="B314" s="5" t="s">
        <v>67</v>
      </c>
      <c r="C314" s="5" t="s">
        <v>6</v>
      </c>
      <c r="D314" s="4">
        <v>60685388.1</v>
      </c>
      <c r="E314" s="4">
        <v>0</v>
      </c>
      <c r="F314" s="4">
        <v>60685388.1</v>
      </c>
    </row>
    <row r="315" spans="2:6" ht="12.75">
      <c r="B315" s="5" t="s">
        <v>116</v>
      </c>
      <c r="C315" s="5" t="s">
        <v>303</v>
      </c>
      <c r="D315" s="4">
        <v>0</v>
      </c>
      <c r="E315" s="4">
        <v>0</v>
      </c>
      <c r="F315" s="4">
        <v>0</v>
      </c>
    </row>
    <row r="316" spans="2:6" ht="25.5">
      <c r="B316" s="5" t="s">
        <v>118</v>
      </c>
      <c r="C316" s="5" t="s">
        <v>453</v>
      </c>
      <c r="D316" s="4">
        <v>0</v>
      </c>
      <c r="E316" s="4">
        <v>0</v>
      </c>
      <c r="F316" s="4">
        <v>0</v>
      </c>
    </row>
    <row r="317" spans="2:6" ht="25.5">
      <c r="B317" s="5" t="s">
        <v>223</v>
      </c>
      <c r="C317" s="5" t="s">
        <v>454</v>
      </c>
      <c r="D317" s="4">
        <v>0</v>
      </c>
      <c r="E317" s="4">
        <v>0</v>
      </c>
      <c r="F317" s="4">
        <v>0</v>
      </c>
    </row>
    <row r="318" spans="2:6" ht="12.75">
      <c r="B318" s="5" t="s">
        <v>12</v>
      </c>
      <c r="C318" s="5" t="s">
        <v>304</v>
      </c>
      <c r="D318" s="4">
        <v>0</v>
      </c>
      <c r="E318" s="4">
        <v>0</v>
      </c>
      <c r="F318" s="4">
        <v>0</v>
      </c>
    </row>
    <row r="319" spans="2:6" ht="25.5">
      <c r="B319" s="5" t="s">
        <v>237</v>
      </c>
      <c r="C319" s="5" t="s">
        <v>453</v>
      </c>
      <c r="D319" s="4">
        <v>0</v>
      </c>
      <c r="E319" s="4">
        <v>0</v>
      </c>
      <c r="F319" s="4">
        <v>0</v>
      </c>
    </row>
    <row r="320" spans="2:6" ht="25.5">
      <c r="B320" s="5" t="s">
        <v>246</v>
      </c>
      <c r="C320" s="5" t="s">
        <v>455</v>
      </c>
      <c r="D320" s="4">
        <v>0</v>
      </c>
      <c r="E320" s="4">
        <v>0</v>
      </c>
      <c r="F320" s="4">
        <v>0</v>
      </c>
    </row>
    <row r="321" spans="2:6" ht="25.5">
      <c r="B321" s="5" t="s">
        <v>256</v>
      </c>
      <c r="C321" s="5" t="s">
        <v>456</v>
      </c>
      <c r="D321" s="4">
        <v>0</v>
      </c>
      <c r="E321" s="4">
        <v>0</v>
      </c>
      <c r="F321" s="4">
        <v>0</v>
      </c>
    </row>
    <row r="322" spans="2:6" ht="12.75">
      <c r="B322" s="5" t="s">
        <v>258</v>
      </c>
      <c r="C322" s="5" t="s">
        <v>7</v>
      </c>
      <c r="D322" s="4">
        <v>60685388.1</v>
      </c>
      <c r="E322" s="4">
        <v>0</v>
      </c>
      <c r="F322" s="4">
        <v>60685388.1</v>
      </c>
    </row>
    <row r="323" spans="1:120" ht="12.75"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</row>
    <row r="324" spans="3:5" ht="12.75">
      <c r="C324" s="9" t="s">
        <v>65</v>
      </c>
      <c r="E324" s="3"/>
    </row>
    <row r="325" spans="3:5" ht="12.75">
      <c r="C325" s="9" t="s">
        <v>610</v>
      </c>
      <c r="E325" s="3"/>
    </row>
    <row r="326" ht="12.75">
      <c r="A326" s="1" t="s">
        <v>1</v>
      </c>
    </row>
    <row r="327" ht="12.75">
      <c r="B327" s="1" t="s">
        <v>457</v>
      </c>
    </row>
    <row r="328" ht="12.75">
      <c r="G328" s="3" t="s">
        <v>3</v>
      </c>
    </row>
    <row r="329" spans="2:7" ht="12.75">
      <c r="B329" s="2" t="s">
        <v>4</v>
      </c>
      <c r="C329" s="2" t="s">
        <v>5</v>
      </c>
      <c r="D329" s="2" t="s">
        <v>7</v>
      </c>
      <c r="E329" s="2" t="s">
        <v>275</v>
      </c>
      <c r="F329" s="2" t="s">
        <v>276</v>
      </c>
      <c r="G329" s="2" t="s">
        <v>7</v>
      </c>
    </row>
    <row r="330" spans="2:7" ht="25.5">
      <c r="B330" s="5" t="s">
        <v>67</v>
      </c>
      <c r="C330" s="5" t="s">
        <v>458</v>
      </c>
      <c r="D330" s="4">
        <v>0</v>
      </c>
      <c r="E330" s="4">
        <v>0</v>
      </c>
      <c r="F330" s="4">
        <v>0</v>
      </c>
      <c r="G330" s="4">
        <v>0</v>
      </c>
    </row>
    <row r="331" spans="2:7" ht="38.25">
      <c r="B331" s="5" t="s">
        <v>116</v>
      </c>
      <c r="C331" s="5" t="s">
        <v>459</v>
      </c>
      <c r="D331" s="4">
        <v>0</v>
      </c>
      <c r="E331" s="4">
        <v>0</v>
      </c>
      <c r="F331" s="4">
        <v>0</v>
      </c>
      <c r="G331" s="4">
        <v>0</v>
      </c>
    </row>
    <row r="332" spans="2:7" ht="12.75">
      <c r="B332" s="5" t="s">
        <v>116</v>
      </c>
      <c r="C332" s="5" t="s">
        <v>301</v>
      </c>
      <c r="D332" s="4">
        <v>0</v>
      </c>
      <c r="E332" s="4">
        <v>0</v>
      </c>
      <c r="F332" s="4">
        <v>0</v>
      </c>
      <c r="G332" s="4">
        <v>0</v>
      </c>
    </row>
    <row r="333" spans="2:7" ht="12.75">
      <c r="B333" s="5" t="s">
        <v>116</v>
      </c>
      <c r="C333" s="6" t="s">
        <v>270</v>
      </c>
      <c r="D333" s="4">
        <v>0</v>
      </c>
      <c r="E333" s="4">
        <v>0</v>
      </c>
      <c r="F333" s="4">
        <v>0</v>
      </c>
      <c r="G333" s="4">
        <v>0</v>
      </c>
    </row>
    <row r="334" spans="1:120" ht="12.75"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</row>
    <row r="335" spans="3:5" ht="12.75">
      <c r="C335" s="9" t="s">
        <v>65</v>
      </c>
      <c r="E335" s="3"/>
    </row>
    <row r="336" spans="3:5" ht="12.75">
      <c r="C336" s="9" t="s">
        <v>610</v>
      </c>
      <c r="E336" s="3"/>
    </row>
    <row r="337" ht="12.75">
      <c r="A337" s="1" t="s">
        <v>1</v>
      </c>
    </row>
    <row r="338" ht="12.75">
      <c r="B338" s="1" t="s">
        <v>460</v>
      </c>
    </row>
    <row r="339" ht="12.75">
      <c r="E339" s="3" t="s">
        <v>3</v>
      </c>
    </row>
    <row r="340" spans="2:5" ht="12.75">
      <c r="B340" s="2" t="s">
        <v>4</v>
      </c>
      <c r="C340" s="2" t="s">
        <v>5</v>
      </c>
      <c r="D340" s="2" t="s">
        <v>7</v>
      </c>
      <c r="E340" s="2" t="s">
        <v>7</v>
      </c>
    </row>
    <row r="341" spans="2:5" ht="12.75">
      <c r="B341" s="5" t="s">
        <v>8</v>
      </c>
      <c r="C341" s="5" t="s">
        <v>461</v>
      </c>
      <c r="D341" s="4">
        <v>0</v>
      </c>
      <c r="E341" s="4">
        <v>0</v>
      </c>
    </row>
    <row r="342" spans="2:5" ht="25.5">
      <c r="B342" s="5" t="s">
        <v>69</v>
      </c>
      <c r="C342" s="5" t="s">
        <v>462</v>
      </c>
      <c r="D342" s="4">
        <v>163002692.4</v>
      </c>
      <c r="E342" s="4">
        <v>210096473.1</v>
      </c>
    </row>
    <row r="343" spans="2:5" ht="12.75">
      <c r="B343" s="5" t="s">
        <v>92</v>
      </c>
      <c r="C343" s="5" t="s">
        <v>463</v>
      </c>
      <c r="D343" s="4">
        <v>0</v>
      </c>
      <c r="E343" s="4">
        <v>0</v>
      </c>
    </row>
    <row r="344" spans="2:5" ht="25.5">
      <c r="B344" s="5" t="s">
        <v>118</v>
      </c>
      <c r="C344" s="5" t="s">
        <v>464</v>
      </c>
      <c r="D344" s="4">
        <v>0</v>
      </c>
      <c r="E344" s="4">
        <v>0</v>
      </c>
    </row>
    <row r="345" spans="2:5" ht="12.75">
      <c r="B345" s="5" t="s">
        <v>223</v>
      </c>
      <c r="C345" s="5"/>
      <c r="D345" s="4">
        <v>0</v>
      </c>
      <c r="E345" s="4">
        <v>0</v>
      </c>
    </row>
    <row r="346" spans="2:5" ht="12.75">
      <c r="B346" s="5" t="s">
        <v>12</v>
      </c>
      <c r="C346" s="5" t="s">
        <v>465</v>
      </c>
      <c r="D346" s="4">
        <v>0</v>
      </c>
      <c r="E346" s="4">
        <f>+E342</f>
        <v>210096473.1</v>
      </c>
    </row>
    <row r="347" spans="2:5" ht="25.5">
      <c r="B347" s="5" t="s">
        <v>14</v>
      </c>
      <c r="C347" s="6" t="s">
        <v>466</v>
      </c>
      <c r="D347" s="4">
        <v>0</v>
      </c>
      <c r="E347" s="4">
        <v>0</v>
      </c>
    </row>
    <row r="348" spans="2:5" ht="12.75">
      <c r="B348" s="5" t="s">
        <v>262</v>
      </c>
      <c r="C348" s="6" t="s">
        <v>467</v>
      </c>
      <c r="D348" s="4">
        <v>0</v>
      </c>
      <c r="E348" s="4">
        <f>+E346</f>
        <v>210096473.1</v>
      </c>
    </row>
    <row r="349" spans="2:5" ht="25.5">
      <c r="B349" s="5" t="s">
        <v>64</v>
      </c>
      <c r="C349" s="6" t="s">
        <v>468</v>
      </c>
      <c r="D349" s="4">
        <v>0</v>
      </c>
      <c r="E349" s="4">
        <v>0</v>
      </c>
    </row>
    <row r="350" spans="2:5" ht="25.5">
      <c r="B350" s="5" t="s">
        <v>469</v>
      </c>
      <c r="C350" s="5" t="s">
        <v>470</v>
      </c>
      <c r="D350" s="4">
        <v>0</v>
      </c>
      <c r="E350" s="4">
        <v>0</v>
      </c>
    </row>
    <row r="351" spans="2:5" ht="12.75">
      <c r="B351" s="5" t="s">
        <v>471</v>
      </c>
      <c r="C351" s="5" t="s">
        <v>472</v>
      </c>
      <c r="D351" s="4">
        <v>0</v>
      </c>
      <c r="E351" s="4">
        <v>204142122.5</v>
      </c>
    </row>
    <row r="352" spans="2:5" ht="25.5">
      <c r="B352" s="5" t="s">
        <v>473</v>
      </c>
      <c r="C352" s="5" t="s">
        <v>474</v>
      </c>
      <c r="D352" s="4">
        <v>0</v>
      </c>
      <c r="E352" s="4">
        <v>0</v>
      </c>
    </row>
    <row r="353" spans="2:5" ht="12.75">
      <c r="B353" s="5" t="s">
        <v>475</v>
      </c>
      <c r="C353" s="5"/>
      <c r="D353" s="4">
        <v>0</v>
      </c>
      <c r="E353" s="4">
        <v>0</v>
      </c>
    </row>
    <row r="354" spans="2:5" ht="25.5">
      <c r="B354" s="5" t="s">
        <v>22</v>
      </c>
      <c r="C354" s="6" t="s">
        <v>476</v>
      </c>
      <c r="D354" s="4">
        <v>0</v>
      </c>
      <c r="E354" s="4">
        <f>+E351</f>
        <v>204142122.5</v>
      </c>
    </row>
    <row r="355" spans="1:120" ht="12.75"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</row>
    <row r="356" spans="3:5" ht="12.75">
      <c r="C356" s="9" t="s">
        <v>65</v>
      </c>
      <c r="E356" s="3"/>
    </row>
    <row r="357" spans="3:5" ht="12.75">
      <c r="C357" s="9" t="s">
        <v>610</v>
      </c>
      <c r="E357" s="3"/>
    </row>
    <row r="358" ht="12.75">
      <c r="A358" s="1" t="s">
        <v>1</v>
      </c>
    </row>
    <row r="359" ht="12.75">
      <c r="B359" s="1" t="s">
        <v>477</v>
      </c>
    </row>
    <row r="360" ht="12.75">
      <c r="E360" s="3" t="s">
        <v>3</v>
      </c>
    </row>
    <row r="361" spans="2:5" ht="12.75">
      <c r="B361" s="2" t="s">
        <v>4</v>
      </c>
      <c r="C361" s="2" t="s">
        <v>5</v>
      </c>
      <c r="D361" s="2" t="s">
        <v>7</v>
      </c>
      <c r="E361" s="2" t="s">
        <v>7</v>
      </c>
    </row>
    <row r="362" spans="2:5" ht="12.75">
      <c r="B362" s="5" t="s">
        <v>67</v>
      </c>
      <c r="C362" s="5" t="s">
        <v>478</v>
      </c>
      <c r="D362" s="4">
        <v>803355.8</v>
      </c>
      <c r="E362" s="4">
        <v>447566.8</v>
      </c>
    </row>
    <row r="363" spans="2:5" ht="12.75">
      <c r="B363" s="5" t="s">
        <v>258</v>
      </c>
      <c r="C363" s="6" t="s">
        <v>270</v>
      </c>
      <c r="D363" s="4">
        <f>+D362</f>
        <v>803355.8</v>
      </c>
      <c r="E363" s="4">
        <f>+E362</f>
        <v>447566.8</v>
      </c>
    </row>
    <row r="364" spans="1:120" ht="12.75"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</row>
    <row r="365" spans="3:5" ht="12.75">
      <c r="C365" s="9" t="s">
        <v>65</v>
      </c>
      <c r="E365" s="3"/>
    </row>
    <row r="366" spans="3:5" ht="12.75">
      <c r="C366" s="9" t="s">
        <v>610</v>
      </c>
      <c r="E366" s="3"/>
    </row>
    <row r="367" ht="12.75">
      <c r="A367" s="1" t="s">
        <v>1</v>
      </c>
    </row>
    <row r="368" ht="12.75">
      <c r="B368" s="1" t="s">
        <v>479</v>
      </c>
    </row>
    <row r="369" ht="12.75">
      <c r="E369" s="3" t="s">
        <v>3</v>
      </c>
    </row>
    <row r="370" spans="2:5" ht="12.75">
      <c r="B370" s="2" t="s">
        <v>4</v>
      </c>
      <c r="C370" s="2" t="s">
        <v>5</v>
      </c>
      <c r="D370" s="2" t="s">
        <v>6</v>
      </c>
      <c r="E370" s="2" t="s">
        <v>7</v>
      </c>
    </row>
    <row r="371" spans="2:5" ht="12.75">
      <c r="B371" s="5" t="s">
        <v>8</v>
      </c>
      <c r="C371" s="5" t="s">
        <v>480</v>
      </c>
      <c r="D371" s="4">
        <v>0</v>
      </c>
      <c r="E371" s="4">
        <v>0</v>
      </c>
    </row>
    <row r="372" spans="2:5" ht="12.75">
      <c r="B372" s="5" t="s">
        <v>10</v>
      </c>
      <c r="C372" s="5" t="s">
        <v>481</v>
      </c>
      <c r="D372" s="4">
        <v>0</v>
      </c>
      <c r="E372" s="4">
        <v>0</v>
      </c>
    </row>
    <row r="373" spans="2:5" ht="25.5">
      <c r="B373" s="5" t="s">
        <v>414</v>
      </c>
      <c r="C373" s="5" t="s">
        <v>482</v>
      </c>
      <c r="D373" s="4">
        <v>0</v>
      </c>
      <c r="E373" s="4">
        <v>0</v>
      </c>
    </row>
    <row r="374" spans="2:5" ht="25.5">
      <c r="B374" s="5" t="s">
        <v>14</v>
      </c>
      <c r="C374" s="5" t="s">
        <v>483</v>
      </c>
      <c r="D374" s="4">
        <v>-984174.8</v>
      </c>
      <c r="E374" s="4">
        <v>1566308.2</v>
      </c>
    </row>
    <row r="375" spans="2:5" ht="12.75">
      <c r="B375" s="5" t="s">
        <v>16</v>
      </c>
      <c r="C375" s="6" t="s">
        <v>270</v>
      </c>
      <c r="D375" s="4">
        <f>+D374</f>
        <v>-984174.8</v>
      </c>
      <c r="E375" s="4">
        <f>+E374</f>
        <v>1566308.2</v>
      </c>
    </row>
    <row r="376" spans="1:120" ht="12.75"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</row>
    <row r="377" spans="3:5" ht="12.75">
      <c r="C377" s="9" t="s">
        <v>65</v>
      </c>
      <c r="E377" s="3"/>
    </row>
    <row r="378" spans="3:5" ht="12.75">
      <c r="C378" s="9" t="s">
        <v>610</v>
      </c>
      <c r="E378" s="3"/>
    </row>
    <row r="379" ht="12.75">
      <c r="A379" s="1" t="s">
        <v>1</v>
      </c>
    </row>
    <row r="380" ht="12.75">
      <c r="B380" s="1" t="s">
        <v>484</v>
      </c>
    </row>
    <row r="381" ht="12.75">
      <c r="E381" s="3" t="s">
        <v>3</v>
      </c>
    </row>
    <row r="382" spans="2:5" ht="12.75">
      <c r="B382" s="2" t="s">
        <v>4</v>
      </c>
      <c r="C382" s="2" t="s">
        <v>5</v>
      </c>
      <c r="D382" s="2" t="s">
        <v>6</v>
      </c>
      <c r="E382" s="2" t="s">
        <v>7</v>
      </c>
    </row>
    <row r="383" spans="2:5" ht="25.5">
      <c r="B383" s="5" t="s">
        <v>8</v>
      </c>
      <c r="C383" s="5" t="s">
        <v>485</v>
      </c>
      <c r="D383" s="4">
        <v>0</v>
      </c>
      <c r="E383" s="4">
        <v>0</v>
      </c>
    </row>
    <row r="384" spans="2:5" ht="25.5">
      <c r="B384" s="5" t="s">
        <v>10</v>
      </c>
      <c r="C384" s="5" t="s">
        <v>486</v>
      </c>
      <c r="D384" s="4">
        <v>0</v>
      </c>
      <c r="E384" s="4">
        <v>0</v>
      </c>
    </row>
    <row r="385" spans="2:5" ht="12.75">
      <c r="B385" s="5" t="s">
        <v>414</v>
      </c>
      <c r="C385" s="5" t="s">
        <v>487</v>
      </c>
      <c r="D385" s="4">
        <v>0</v>
      </c>
      <c r="E385" s="4">
        <v>0</v>
      </c>
    </row>
    <row r="386" spans="2:5" ht="25.5">
      <c r="B386" s="5" t="s">
        <v>14</v>
      </c>
      <c r="C386" s="5" t="s">
        <v>488</v>
      </c>
      <c r="D386" s="4">
        <v>0</v>
      </c>
      <c r="E386" s="4">
        <v>0</v>
      </c>
    </row>
    <row r="387" spans="2:5" ht="25.5">
      <c r="B387" s="5" t="s">
        <v>16</v>
      </c>
      <c r="C387" s="5" t="s">
        <v>489</v>
      </c>
      <c r="D387" s="4">
        <v>0</v>
      </c>
      <c r="E387" s="4">
        <v>0</v>
      </c>
    </row>
    <row r="388" spans="2:5" ht="12.75">
      <c r="B388" s="5" t="s">
        <v>18</v>
      </c>
      <c r="C388" s="6" t="s">
        <v>270</v>
      </c>
      <c r="D388" s="4">
        <v>0</v>
      </c>
      <c r="E388" s="4">
        <v>0</v>
      </c>
    </row>
    <row r="389" spans="1:120" ht="12.75"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</row>
    <row r="390" spans="3:5" ht="12.75">
      <c r="C390" s="9" t="s">
        <v>65</v>
      </c>
      <c r="E390" s="3"/>
    </row>
    <row r="391" spans="3:5" ht="12.75">
      <c r="C391" s="9" t="s">
        <v>610</v>
      </c>
      <c r="E391" s="3"/>
    </row>
    <row r="392" ht="12.75">
      <c r="A392" s="1" t="s">
        <v>1</v>
      </c>
    </row>
    <row r="393" ht="12.75">
      <c r="B393" s="1" t="s">
        <v>490</v>
      </c>
    </row>
    <row r="394" ht="12.75">
      <c r="E394" s="3" t="s">
        <v>3</v>
      </c>
    </row>
    <row r="395" spans="2:5" ht="12.75">
      <c r="B395" s="2" t="s">
        <v>4</v>
      </c>
      <c r="C395" s="2" t="s">
        <v>5</v>
      </c>
      <c r="D395" s="2" t="s">
        <v>491</v>
      </c>
      <c r="E395" s="2" t="str">
        <f>+D395</f>
        <v>БорМар</v>
      </c>
    </row>
    <row r="396" spans="2:5" ht="12.75">
      <c r="B396" s="5" t="s">
        <v>8</v>
      </c>
      <c r="C396" s="5" t="s">
        <v>492</v>
      </c>
      <c r="D396" s="4">
        <v>-777.7</v>
      </c>
      <c r="E396" s="4">
        <f>+D396</f>
        <v>-777.7</v>
      </c>
    </row>
    <row r="397" spans="2:5" ht="25.5">
      <c r="B397" s="5" t="s">
        <v>10</v>
      </c>
      <c r="C397" s="5" t="s">
        <v>493</v>
      </c>
      <c r="D397" s="4">
        <v>1442.1</v>
      </c>
      <c r="E397" s="4">
        <f aca="true" t="shared" si="8" ref="E397:E419">+D397</f>
        <v>1442.1</v>
      </c>
    </row>
    <row r="398" spans="2:5" ht="25.5">
      <c r="B398" s="5" t="s">
        <v>414</v>
      </c>
      <c r="C398" s="5" t="s">
        <v>494</v>
      </c>
      <c r="D398" s="4">
        <v>0</v>
      </c>
      <c r="E398" s="4">
        <f t="shared" si="8"/>
        <v>0</v>
      </c>
    </row>
    <row r="399" spans="2:5" ht="12.75">
      <c r="B399" s="5" t="s">
        <v>14</v>
      </c>
      <c r="C399" s="5" t="s">
        <v>495</v>
      </c>
      <c r="D399" s="4">
        <v>0</v>
      </c>
      <c r="E399" s="4">
        <f t="shared" si="8"/>
        <v>0</v>
      </c>
    </row>
    <row r="400" spans="2:5" ht="12.75">
      <c r="B400" s="5" t="s">
        <v>16</v>
      </c>
      <c r="C400" s="5" t="s">
        <v>496</v>
      </c>
      <c r="D400" s="4">
        <v>2838.1</v>
      </c>
      <c r="E400" s="4">
        <f t="shared" si="8"/>
        <v>2838.1</v>
      </c>
    </row>
    <row r="401" spans="2:5" ht="12.75">
      <c r="B401" s="5" t="s">
        <v>18</v>
      </c>
      <c r="C401" s="5" t="s">
        <v>497</v>
      </c>
      <c r="D401" s="4">
        <v>0</v>
      </c>
      <c r="E401" s="4">
        <f t="shared" si="8"/>
        <v>0</v>
      </c>
    </row>
    <row r="402" spans="2:5" ht="12.75">
      <c r="B402" s="5" t="s">
        <v>20</v>
      </c>
      <c r="C402" s="5" t="s">
        <v>498</v>
      </c>
      <c r="D402" s="4">
        <v>0</v>
      </c>
      <c r="E402" s="4">
        <f t="shared" si="8"/>
        <v>0</v>
      </c>
    </row>
    <row r="403" spans="2:5" ht="12.75">
      <c r="B403" s="5" t="s">
        <v>22</v>
      </c>
      <c r="C403" s="5" t="s">
        <v>499</v>
      </c>
      <c r="D403" s="4">
        <v>0</v>
      </c>
      <c r="E403" s="4">
        <f t="shared" si="8"/>
        <v>0</v>
      </c>
    </row>
    <row r="404" spans="2:5" ht="12.75">
      <c r="B404" s="5" t="s">
        <v>24</v>
      </c>
      <c r="C404" s="5" t="s">
        <v>500</v>
      </c>
      <c r="D404" s="4">
        <v>0</v>
      </c>
      <c r="E404" s="4">
        <f t="shared" si="8"/>
        <v>0</v>
      </c>
    </row>
    <row r="405" spans="2:5" ht="12.75">
      <c r="B405" s="5" t="s">
        <v>26</v>
      </c>
      <c r="C405" s="5" t="s">
        <v>501</v>
      </c>
      <c r="D405" s="4">
        <v>0</v>
      </c>
      <c r="E405" s="4">
        <f t="shared" si="8"/>
        <v>0</v>
      </c>
    </row>
    <row r="406" spans="2:5" ht="12.75">
      <c r="B406" s="5" t="s">
        <v>28</v>
      </c>
      <c r="C406" s="5" t="s">
        <v>502</v>
      </c>
      <c r="D406" s="4">
        <v>0</v>
      </c>
      <c r="E406" s="4">
        <f t="shared" si="8"/>
        <v>0</v>
      </c>
    </row>
    <row r="407" spans="2:5" ht="12.75">
      <c r="B407" s="5" t="s">
        <v>30</v>
      </c>
      <c r="C407" s="5" t="s">
        <v>503</v>
      </c>
      <c r="D407" s="4">
        <v>210</v>
      </c>
      <c r="E407" s="4">
        <f t="shared" si="8"/>
        <v>210</v>
      </c>
    </row>
    <row r="408" spans="2:5" ht="12.75">
      <c r="B408" s="5" t="s">
        <v>32</v>
      </c>
      <c r="C408" s="5" t="s">
        <v>504</v>
      </c>
      <c r="D408" s="4">
        <v>0</v>
      </c>
      <c r="E408" s="4">
        <f t="shared" si="8"/>
        <v>0</v>
      </c>
    </row>
    <row r="409" spans="2:5" ht="12.75">
      <c r="B409" s="5" t="s">
        <v>34</v>
      </c>
      <c r="C409" s="5" t="s">
        <v>505</v>
      </c>
      <c r="D409" s="4">
        <v>32029.8</v>
      </c>
      <c r="E409" s="4">
        <f t="shared" si="8"/>
        <v>32029.8</v>
      </c>
    </row>
    <row r="410" spans="2:5" ht="12.75">
      <c r="B410" s="5" t="s">
        <v>36</v>
      </c>
      <c r="C410" s="5" t="s">
        <v>506</v>
      </c>
      <c r="D410" s="4">
        <v>0</v>
      </c>
      <c r="E410" s="4">
        <f t="shared" si="8"/>
        <v>0</v>
      </c>
    </row>
    <row r="411" spans="2:5" ht="12.75">
      <c r="B411" s="5" t="s">
        <v>38</v>
      </c>
      <c r="C411" s="5" t="s">
        <v>507</v>
      </c>
      <c r="D411" s="4">
        <v>0</v>
      </c>
      <c r="E411" s="4">
        <f t="shared" si="8"/>
        <v>0</v>
      </c>
    </row>
    <row r="412" spans="2:5" ht="12.75">
      <c r="B412" s="5" t="s">
        <v>40</v>
      </c>
      <c r="C412" s="5" t="s">
        <v>508</v>
      </c>
      <c r="D412" s="4">
        <v>601484.6</v>
      </c>
      <c r="E412" s="4">
        <f t="shared" si="8"/>
        <v>601484.6</v>
      </c>
    </row>
    <row r="413" spans="2:5" ht="12.75">
      <c r="B413" s="5" t="s">
        <v>509</v>
      </c>
      <c r="C413" s="5" t="s">
        <v>510</v>
      </c>
      <c r="D413" s="4">
        <v>0</v>
      </c>
      <c r="E413" s="4">
        <f t="shared" si="8"/>
        <v>0</v>
      </c>
    </row>
    <row r="414" spans="2:5" ht="12.75">
      <c r="B414" s="5" t="s">
        <v>44</v>
      </c>
      <c r="C414" s="5" t="s">
        <v>511</v>
      </c>
      <c r="D414" s="4">
        <v>0</v>
      </c>
      <c r="E414" s="4">
        <f t="shared" si="8"/>
        <v>0</v>
      </c>
    </row>
    <row r="415" spans="2:5" ht="12.75">
      <c r="B415" s="5" t="s">
        <v>512</v>
      </c>
      <c r="C415" s="5" t="s">
        <v>513</v>
      </c>
      <c r="D415" s="4">
        <v>1840</v>
      </c>
      <c r="E415" s="4">
        <f t="shared" si="8"/>
        <v>1840</v>
      </c>
    </row>
    <row r="416" spans="2:5" ht="12.75">
      <c r="B416" s="5" t="s">
        <v>48</v>
      </c>
      <c r="C416" s="5" t="s">
        <v>514</v>
      </c>
      <c r="D416" s="4">
        <v>7986.6</v>
      </c>
      <c r="E416" s="4">
        <f t="shared" si="8"/>
        <v>7986.6</v>
      </c>
    </row>
    <row r="417" spans="2:5" ht="12.75">
      <c r="B417" s="5" t="s">
        <v>48</v>
      </c>
      <c r="C417" s="5" t="s">
        <v>301</v>
      </c>
      <c r="D417" s="4">
        <v>0</v>
      </c>
      <c r="E417" s="4">
        <f t="shared" si="8"/>
        <v>0</v>
      </c>
    </row>
    <row r="418" spans="2:5" ht="12.75">
      <c r="B418" s="5" t="s">
        <v>48</v>
      </c>
      <c r="C418" s="5" t="s">
        <v>515</v>
      </c>
      <c r="D418" s="4">
        <v>0</v>
      </c>
      <c r="E418" s="4">
        <f t="shared" si="8"/>
        <v>0</v>
      </c>
    </row>
    <row r="419" spans="2:5" ht="12.75">
      <c r="B419" s="5" t="s">
        <v>64</v>
      </c>
      <c r="C419" s="6" t="s">
        <v>270</v>
      </c>
      <c r="D419" s="4">
        <v>647053.5</v>
      </c>
      <c r="E419" s="4">
        <f t="shared" si="8"/>
        <v>647053.5</v>
      </c>
    </row>
    <row r="420" spans="1:120" ht="12.75"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</row>
    <row r="421" spans="3:5" ht="12.75">
      <c r="C421" s="9" t="s">
        <v>65</v>
      </c>
      <c r="E421" s="3"/>
    </row>
    <row r="422" spans="3:5" ht="12.75">
      <c r="C422" s="9" t="s">
        <v>610</v>
      </c>
      <c r="E422" s="3"/>
    </row>
    <row r="423" ht="12.75">
      <c r="A423" s="1" t="s">
        <v>1</v>
      </c>
    </row>
    <row r="424" ht="12.75">
      <c r="B424" s="1" t="s">
        <v>516</v>
      </c>
    </row>
    <row r="425" ht="12.75">
      <c r="E425" s="3" t="s">
        <v>3</v>
      </c>
    </row>
    <row r="426" spans="2:5" ht="12.75">
      <c r="B426" s="2" t="s">
        <v>4</v>
      </c>
      <c r="C426" s="2" t="s">
        <v>5</v>
      </c>
      <c r="D426" s="2" t="s">
        <v>517</v>
      </c>
      <c r="E426" s="2" t="s">
        <v>517</v>
      </c>
    </row>
    <row r="427" spans="2:5" ht="12.75">
      <c r="B427" s="5" t="s">
        <v>67</v>
      </c>
      <c r="C427" s="5" t="s">
        <v>518</v>
      </c>
      <c r="D427" s="4">
        <v>0</v>
      </c>
      <c r="E427" s="4">
        <v>0</v>
      </c>
    </row>
    <row r="428" spans="2:5" ht="12.75">
      <c r="B428" s="5" t="s">
        <v>116</v>
      </c>
      <c r="C428" s="5" t="s">
        <v>519</v>
      </c>
      <c r="D428" s="4">
        <v>0</v>
      </c>
      <c r="E428" s="4">
        <v>0</v>
      </c>
    </row>
    <row r="429" spans="2:5" ht="12.75">
      <c r="B429" s="5" t="s">
        <v>12</v>
      </c>
      <c r="C429" s="5" t="s">
        <v>520</v>
      </c>
      <c r="D429" s="4">
        <v>0</v>
      </c>
      <c r="E429" s="4">
        <v>0</v>
      </c>
    </row>
    <row r="430" spans="2:5" ht="12.75">
      <c r="B430" s="5" t="s">
        <v>258</v>
      </c>
      <c r="C430" s="5" t="s">
        <v>521</v>
      </c>
      <c r="D430" s="4">
        <v>0</v>
      </c>
      <c r="E430" s="4">
        <v>0</v>
      </c>
    </row>
    <row r="431" spans="2:5" ht="12.75">
      <c r="B431" s="5" t="s">
        <v>262</v>
      </c>
      <c r="C431" s="6" t="s">
        <v>270</v>
      </c>
      <c r="D431" s="4">
        <v>8665448.5</v>
      </c>
      <c r="E431" s="4">
        <v>3572379</v>
      </c>
    </row>
    <row r="432" spans="1:120" ht="12.75"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</row>
    <row r="433" spans="3:5" ht="12.75">
      <c r="C433" s="9" t="s">
        <v>65</v>
      </c>
      <c r="E433" s="3"/>
    </row>
    <row r="434" spans="3:5" ht="12.75">
      <c r="C434" s="9" t="s">
        <v>610</v>
      </c>
      <c r="E434" s="3"/>
    </row>
    <row r="435" ht="12.75">
      <c r="A435" s="1" t="s">
        <v>1</v>
      </c>
    </row>
    <row r="436" ht="12.75">
      <c r="B436" s="1" t="s">
        <v>522</v>
      </c>
    </row>
    <row r="437" ht="12.75">
      <c r="F437" s="3" t="s">
        <v>3</v>
      </c>
    </row>
    <row r="438" spans="2:6" ht="25.5">
      <c r="B438" s="2" t="s">
        <v>4</v>
      </c>
      <c r="C438" s="2" t="s">
        <v>5</v>
      </c>
      <c r="D438" s="2" t="s">
        <v>523</v>
      </c>
      <c r="E438" s="2" t="s">
        <v>517</v>
      </c>
      <c r="F438" s="2" t="s">
        <v>517</v>
      </c>
    </row>
    <row r="439" spans="2:6" ht="12.75">
      <c r="B439" s="5" t="s">
        <v>8</v>
      </c>
      <c r="C439" s="5" t="s">
        <v>524</v>
      </c>
      <c r="D439" s="4">
        <v>1015</v>
      </c>
      <c r="E439" s="4">
        <v>38684094.7</v>
      </c>
      <c r="F439" s="4">
        <v>46574431.4</v>
      </c>
    </row>
    <row r="440" spans="2:6" ht="12.75">
      <c r="B440" s="5" t="s">
        <v>10</v>
      </c>
      <c r="C440" s="5" t="s">
        <v>525</v>
      </c>
      <c r="D440" s="4">
        <v>0</v>
      </c>
      <c r="E440" s="4">
        <v>0</v>
      </c>
      <c r="F440" s="4">
        <v>0</v>
      </c>
    </row>
    <row r="441" spans="2:6" ht="12.75">
      <c r="B441" s="5" t="s">
        <v>414</v>
      </c>
      <c r="C441" s="5" t="s">
        <v>526</v>
      </c>
      <c r="D441" s="4">
        <v>138</v>
      </c>
      <c r="E441" s="4">
        <v>4952742.6</v>
      </c>
      <c r="F441" s="4">
        <v>6280870.8</v>
      </c>
    </row>
    <row r="442" spans="2:6" ht="12.75">
      <c r="B442" s="5" t="s">
        <v>14</v>
      </c>
      <c r="C442" s="6" t="s">
        <v>270</v>
      </c>
      <c r="D442" s="4">
        <v>0</v>
      </c>
      <c r="E442" s="4">
        <f>SUM(E439:E441)</f>
        <v>43636837.300000004</v>
      </c>
      <c r="F442" s="4">
        <f>SUM(F439:F441)</f>
        <v>52855302.199999996</v>
      </c>
    </row>
    <row r="443" spans="1:120" ht="12.75"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</row>
    <row r="444" spans="3:5" ht="12.75">
      <c r="C444" s="9" t="s">
        <v>65</v>
      </c>
      <c r="E444" s="3"/>
    </row>
    <row r="445" spans="3:5" ht="12.75">
      <c r="C445" s="9" t="s">
        <v>610</v>
      </c>
      <c r="E445" s="3"/>
    </row>
    <row r="446" ht="12.75">
      <c r="A446" s="1" t="s">
        <v>1</v>
      </c>
    </row>
    <row r="447" ht="12.75">
      <c r="B447" s="1" t="s">
        <v>527</v>
      </c>
    </row>
    <row r="448" ht="12.75">
      <c r="E448" s="3" t="s">
        <v>3</v>
      </c>
    </row>
    <row r="449" spans="2:5" ht="12.75">
      <c r="B449" s="2" t="s">
        <v>4</v>
      </c>
      <c r="C449" s="2" t="s">
        <v>5</v>
      </c>
      <c r="D449" s="2" t="s">
        <v>6</v>
      </c>
      <c r="E449" s="2" t="s">
        <v>7</v>
      </c>
    </row>
    <row r="450" spans="2:5" ht="25.5">
      <c r="B450" s="5" t="s">
        <v>67</v>
      </c>
      <c r="C450" s="5" t="s">
        <v>528</v>
      </c>
      <c r="D450" s="4">
        <v>25020</v>
      </c>
      <c r="E450" s="4">
        <v>1389.5</v>
      </c>
    </row>
    <row r="451" spans="2:5" ht="25.5">
      <c r="B451" s="5" t="s">
        <v>116</v>
      </c>
      <c r="C451" s="5" t="s">
        <v>529</v>
      </c>
      <c r="D451" s="4">
        <v>0</v>
      </c>
      <c r="E451" s="4">
        <v>0</v>
      </c>
    </row>
    <row r="452" spans="2:5" ht="25.5">
      <c r="B452" s="5" t="s">
        <v>12</v>
      </c>
      <c r="C452" s="6" t="s">
        <v>530</v>
      </c>
      <c r="D452" s="4">
        <v>25020</v>
      </c>
      <c r="E452" s="4">
        <f>+E450</f>
        <v>1389.5</v>
      </c>
    </row>
    <row r="453" ht="12.75">
      <c r="B453" s="1" t="s">
        <v>271</v>
      </c>
    </row>
    <row r="454" ht="12.75">
      <c r="B454" s="3" t="s">
        <v>64</v>
      </c>
    </row>
    <row r="455" spans="1:120" ht="12.75"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</row>
    <row r="456" ht="38.25">
      <c r="E456" s="3" t="s">
        <v>65</v>
      </c>
    </row>
    <row r="457" ht="38.25">
      <c r="E457" s="3" t="s">
        <v>610</v>
      </c>
    </row>
    <row r="458" ht="12.75">
      <c r="A458" s="1" t="s">
        <v>1</v>
      </c>
    </row>
    <row r="459" ht="12.75">
      <c r="B459" s="1" t="s">
        <v>531</v>
      </c>
    </row>
    <row r="460" ht="12.75">
      <c r="G460" s="3" t="s">
        <v>3</v>
      </c>
    </row>
    <row r="461" spans="2:7" ht="38.25">
      <c r="B461" s="2" t="s">
        <v>4</v>
      </c>
      <c r="C461" s="2" t="s">
        <v>5</v>
      </c>
      <c r="D461" s="2" t="s">
        <v>532</v>
      </c>
      <c r="E461" s="2" t="s">
        <v>533</v>
      </c>
      <c r="F461" s="2" t="s">
        <v>534</v>
      </c>
      <c r="G461" s="2" t="s">
        <v>535</v>
      </c>
    </row>
    <row r="462" spans="2:7" ht="12.75">
      <c r="B462" s="5" t="s">
        <v>8</v>
      </c>
      <c r="C462" s="5" t="s">
        <v>536</v>
      </c>
      <c r="D462" s="4" t="s">
        <v>64</v>
      </c>
      <c r="E462" s="4" t="s">
        <v>64</v>
      </c>
      <c r="F462" s="4" t="s">
        <v>64</v>
      </c>
      <c r="G462" s="4" t="s">
        <v>64</v>
      </c>
    </row>
    <row r="463" spans="2:7" ht="12.75">
      <c r="B463" s="5" t="s">
        <v>10</v>
      </c>
      <c r="C463" s="5" t="s">
        <v>537</v>
      </c>
      <c r="D463" s="4" t="s">
        <v>64</v>
      </c>
      <c r="E463" s="4" t="s">
        <v>64</v>
      </c>
      <c r="F463" s="4" t="s">
        <v>64</v>
      </c>
      <c r="G463" s="4" t="s">
        <v>64</v>
      </c>
    </row>
    <row r="464" spans="2:7" ht="12.75">
      <c r="B464" s="5" t="s">
        <v>414</v>
      </c>
      <c r="C464" s="5" t="s">
        <v>538</v>
      </c>
      <c r="D464" s="4" t="s">
        <v>64</v>
      </c>
      <c r="E464" s="4" t="s">
        <v>64</v>
      </c>
      <c r="F464" s="4" t="s">
        <v>64</v>
      </c>
      <c r="G464" s="4" t="s">
        <v>64</v>
      </c>
    </row>
    <row r="465" spans="1:120" ht="12.75"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</row>
    <row r="466" ht="12.75">
      <c r="C466" s="9" t="s">
        <v>65</v>
      </c>
    </row>
    <row r="467" ht="12.75">
      <c r="C467" s="9" t="s">
        <v>610</v>
      </c>
    </row>
    <row r="468" ht="12.75">
      <c r="A468" s="1" t="s">
        <v>1</v>
      </c>
    </row>
    <row r="469" ht="12.75">
      <c r="B469" s="1" t="s">
        <v>539</v>
      </c>
    </row>
    <row r="470" ht="12.75">
      <c r="E470" s="3" t="s">
        <v>3</v>
      </c>
    </row>
    <row r="471" spans="2:5" ht="12.75">
      <c r="B471" s="2" t="s">
        <v>4</v>
      </c>
      <c r="C471" s="2" t="s">
        <v>5</v>
      </c>
      <c r="D471" s="2" t="s">
        <v>6</v>
      </c>
      <c r="E471" s="2" t="s">
        <v>7</v>
      </c>
    </row>
    <row r="472" spans="2:5" ht="12.75">
      <c r="B472" s="5" t="s">
        <v>8</v>
      </c>
      <c r="C472" s="5" t="s">
        <v>540</v>
      </c>
      <c r="D472" s="4">
        <v>0</v>
      </c>
      <c r="E472" s="4">
        <v>0</v>
      </c>
    </row>
    <row r="473" spans="2:5" ht="12.75">
      <c r="B473" s="5" t="s">
        <v>10</v>
      </c>
      <c r="C473" s="5" t="s">
        <v>541</v>
      </c>
      <c r="D473" s="4">
        <v>0</v>
      </c>
      <c r="E473" s="4">
        <v>0</v>
      </c>
    </row>
    <row r="474" spans="2:5" ht="12.75">
      <c r="B474" s="5" t="s">
        <v>414</v>
      </c>
      <c r="C474" s="5" t="s">
        <v>542</v>
      </c>
      <c r="D474" s="4">
        <v>0</v>
      </c>
      <c r="E474" s="4">
        <v>0</v>
      </c>
    </row>
    <row r="475" spans="2:5" ht="12.75">
      <c r="B475" s="5" t="s">
        <v>14</v>
      </c>
      <c r="C475" s="5" t="s">
        <v>543</v>
      </c>
      <c r="D475" s="4">
        <v>0</v>
      </c>
      <c r="E475" s="4">
        <v>0</v>
      </c>
    </row>
    <row r="476" spans="2:5" ht="12.75">
      <c r="B476" s="5" t="s">
        <v>16</v>
      </c>
      <c r="C476" s="5" t="s">
        <v>544</v>
      </c>
      <c r="D476" s="4">
        <v>0</v>
      </c>
      <c r="E476" s="4">
        <v>0</v>
      </c>
    </row>
    <row r="477" spans="2:5" ht="12.75">
      <c r="B477" s="5" t="s">
        <v>18</v>
      </c>
      <c r="C477" s="6" t="s">
        <v>270</v>
      </c>
      <c r="D477" s="4">
        <v>0</v>
      </c>
      <c r="E477" s="4">
        <v>0</v>
      </c>
    </row>
    <row r="478" ht="12.75">
      <c r="B478" s="1" t="s">
        <v>271</v>
      </c>
    </row>
    <row r="479" ht="12.75">
      <c r="B479" s="3" t="s">
        <v>64</v>
      </c>
    </row>
    <row r="480" spans="1:120" ht="12.75"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</row>
    <row r="481" ht="12.75">
      <c r="C481" s="9" t="s">
        <v>65</v>
      </c>
    </row>
    <row r="482" ht="12.75">
      <c r="C482" s="9" t="s">
        <v>610</v>
      </c>
    </row>
    <row r="483" ht="12.75">
      <c r="A483" s="1" t="s">
        <v>1</v>
      </c>
    </row>
    <row r="484" ht="12.75">
      <c r="B484" s="1" t="s">
        <v>545</v>
      </c>
    </row>
    <row r="485" ht="12.75">
      <c r="F485" s="3" t="s">
        <v>3</v>
      </c>
    </row>
    <row r="486" spans="2:6" ht="25.5">
      <c r="B486" s="2" t="s">
        <v>4</v>
      </c>
      <c r="C486" s="2" t="s">
        <v>5</v>
      </c>
      <c r="D486" s="2" t="s">
        <v>546</v>
      </c>
      <c r="E486" s="2" t="s">
        <v>547</v>
      </c>
      <c r="F486" s="2" t="s">
        <v>535</v>
      </c>
    </row>
    <row r="487" spans="2:6" ht="12.75">
      <c r="B487" s="5" t="s">
        <v>67</v>
      </c>
      <c r="C487" s="5"/>
      <c r="D487" s="4" t="s">
        <v>64</v>
      </c>
      <c r="E487" s="4" t="s">
        <v>374</v>
      </c>
      <c r="F487" s="4" t="s">
        <v>64</v>
      </c>
    </row>
    <row r="488" spans="1:120" ht="12.75"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</row>
    <row r="489" ht="38.25">
      <c r="E489" s="3" t="s">
        <v>65</v>
      </c>
    </row>
    <row r="490" ht="38.25">
      <c r="E490" s="3" t="s">
        <v>610</v>
      </c>
    </row>
    <row r="491" ht="12.75">
      <c r="A491" s="1" t="s">
        <v>1</v>
      </c>
    </row>
    <row r="492" ht="12.75">
      <c r="B492" s="1" t="s">
        <v>548</v>
      </c>
    </row>
    <row r="493" ht="12.75">
      <c r="O493" s="3" t="s">
        <v>3</v>
      </c>
    </row>
    <row r="494" spans="2:15" ht="38.25">
      <c r="B494" s="2" t="s">
        <v>4</v>
      </c>
      <c r="C494" s="2" t="s">
        <v>5</v>
      </c>
      <c r="D494" s="2" t="s">
        <v>7</v>
      </c>
      <c r="E494" s="2" t="s">
        <v>549</v>
      </c>
      <c r="F494" s="2" t="s">
        <v>550</v>
      </c>
      <c r="G494" s="2" t="s">
        <v>551</v>
      </c>
      <c r="H494" s="2" t="s">
        <v>552</v>
      </c>
      <c r="I494" s="2" t="s">
        <v>553</v>
      </c>
      <c r="J494" s="2" t="s">
        <v>554</v>
      </c>
      <c r="K494" s="2" t="s">
        <v>555</v>
      </c>
      <c r="L494" s="2" t="s">
        <v>556</v>
      </c>
      <c r="M494" s="2" t="s">
        <v>557</v>
      </c>
      <c r="N494" s="2" t="s">
        <v>547</v>
      </c>
      <c r="O494" s="2" t="s">
        <v>7</v>
      </c>
    </row>
    <row r="495" spans="2:15" ht="12.75">
      <c r="B495" s="5" t="s">
        <v>64</v>
      </c>
      <c r="C495" s="6" t="s">
        <v>558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f>+N495+D495</f>
        <v>0</v>
      </c>
    </row>
    <row r="496" spans="2:15" ht="12.75">
      <c r="B496" s="5" t="s">
        <v>327</v>
      </c>
      <c r="C496" s="5" t="s">
        <v>319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f>+E496</f>
        <v>0</v>
      </c>
      <c r="O496" s="4">
        <f aca="true" t="shared" si="9" ref="O496:O523">+N496+D496</f>
        <v>0</v>
      </c>
    </row>
    <row r="497" spans="2:15" ht="12.75">
      <c r="B497" s="5" t="s">
        <v>328</v>
      </c>
      <c r="C497" s="5" t="s">
        <v>320</v>
      </c>
      <c r="D497" s="4">
        <v>63710442.8</v>
      </c>
      <c r="E497" s="4">
        <v>7290846.8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f aca="true" t="shared" si="10" ref="N497:N523">+E497</f>
        <v>7290846.8</v>
      </c>
      <c r="O497" s="4">
        <f t="shared" si="9"/>
        <v>71001289.6</v>
      </c>
    </row>
    <row r="498" spans="2:15" ht="12.75">
      <c r="B498" s="5" t="s">
        <v>329</v>
      </c>
      <c r="C498" s="5" t="s">
        <v>559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f t="shared" si="10"/>
        <v>0</v>
      </c>
      <c r="O498" s="4">
        <f t="shared" si="9"/>
        <v>0</v>
      </c>
    </row>
    <row r="499" spans="2:15" ht="12.75">
      <c r="B499" s="5" t="s">
        <v>331</v>
      </c>
      <c r="C499" s="5" t="s">
        <v>560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f t="shared" si="10"/>
        <v>0</v>
      </c>
      <c r="O499" s="4">
        <f t="shared" si="9"/>
        <v>0</v>
      </c>
    </row>
    <row r="500" spans="2:15" ht="12.75">
      <c r="B500" s="5" t="s">
        <v>337</v>
      </c>
      <c r="C500" s="5" t="s">
        <v>561</v>
      </c>
      <c r="D500" s="4">
        <v>315635766.9</v>
      </c>
      <c r="E500" s="4">
        <v>39636212.1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f t="shared" si="10"/>
        <v>39636212.1</v>
      </c>
      <c r="O500" s="4">
        <f t="shared" si="9"/>
        <v>355271979</v>
      </c>
    </row>
    <row r="501" spans="2:15" ht="12.75">
      <c r="B501" s="5" t="s">
        <v>345</v>
      </c>
      <c r="C501" s="5" t="s">
        <v>322</v>
      </c>
      <c r="D501" s="4">
        <v>8259660.5</v>
      </c>
      <c r="E501" s="4">
        <v>1693245.5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f t="shared" si="10"/>
        <v>1693245.5</v>
      </c>
      <c r="O501" s="4">
        <f t="shared" si="9"/>
        <v>9952906</v>
      </c>
    </row>
    <row r="502" spans="2:15" ht="12.75">
      <c r="B502" s="5" t="s">
        <v>347</v>
      </c>
      <c r="C502" s="5" t="s">
        <v>323</v>
      </c>
      <c r="D502" s="4">
        <v>3566414.9</v>
      </c>
      <c r="E502" s="4">
        <v>395993.2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f t="shared" si="10"/>
        <v>395993.2</v>
      </c>
      <c r="O502" s="4">
        <f t="shared" si="9"/>
        <v>3962408.1</v>
      </c>
    </row>
    <row r="503" spans="2:15" ht="12.75">
      <c r="B503" s="5" t="s">
        <v>349</v>
      </c>
      <c r="C503" s="5" t="s">
        <v>324</v>
      </c>
      <c r="D503" s="4">
        <v>1207220.9</v>
      </c>
      <c r="E503" s="4">
        <v>144740.5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f t="shared" si="10"/>
        <v>144740.5</v>
      </c>
      <c r="O503" s="4">
        <f t="shared" si="9"/>
        <v>1351961.4</v>
      </c>
    </row>
    <row r="504" spans="2:15" ht="12.75">
      <c r="B504" s="5" t="s">
        <v>562</v>
      </c>
      <c r="C504" s="5" t="s">
        <v>99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f t="shared" si="10"/>
        <v>0</v>
      </c>
      <c r="O504" s="4">
        <f t="shared" si="9"/>
        <v>0</v>
      </c>
    </row>
    <row r="505" spans="2:15" ht="12.75">
      <c r="B505" s="5" t="s">
        <v>563</v>
      </c>
      <c r="C505" s="5" t="s">
        <v>564</v>
      </c>
      <c r="D505" s="4">
        <v>283677.3</v>
      </c>
      <c r="E505" s="4">
        <v>11171.8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f t="shared" si="10"/>
        <v>11171.8</v>
      </c>
      <c r="O505" s="4">
        <f t="shared" si="9"/>
        <v>294849.1</v>
      </c>
    </row>
    <row r="506" spans="2:15" ht="12.75">
      <c r="B506" s="5" t="s">
        <v>565</v>
      </c>
      <c r="C506" s="5" t="s">
        <v>566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f t="shared" si="10"/>
        <v>0</v>
      </c>
      <c r="O506" s="4">
        <f t="shared" si="9"/>
        <v>0</v>
      </c>
    </row>
    <row r="507" spans="2:15" ht="12.75">
      <c r="B507" s="5" t="s">
        <v>567</v>
      </c>
      <c r="C507" s="6" t="s">
        <v>568</v>
      </c>
      <c r="D507" s="4">
        <f>SUM(D495:D506)</f>
        <v>392663183.29999995</v>
      </c>
      <c r="E507" s="4">
        <f>SUM(E495:E506)</f>
        <v>49172209.9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f t="shared" si="10"/>
        <v>49172209.9</v>
      </c>
      <c r="O507" s="4">
        <f t="shared" si="9"/>
        <v>441835393.1999999</v>
      </c>
    </row>
    <row r="508" spans="2:15" ht="12.75">
      <c r="B508" s="5" t="s">
        <v>64</v>
      </c>
      <c r="C508" s="6" t="s">
        <v>569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f t="shared" si="10"/>
        <v>0</v>
      </c>
      <c r="O508" s="4">
        <f t="shared" si="9"/>
        <v>0</v>
      </c>
    </row>
    <row r="509" spans="2:15" ht="12.75">
      <c r="B509" s="5" t="s">
        <v>351</v>
      </c>
      <c r="C509" s="5" t="s">
        <v>376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f t="shared" si="10"/>
        <v>0</v>
      </c>
      <c r="O509" s="4">
        <f t="shared" si="9"/>
        <v>0</v>
      </c>
    </row>
    <row r="510" spans="2:15" ht="12.75">
      <c r="B510" s="5" t="s">
        <v>160</v>
      </c>
      <c r="C510" s="5" t="s">
        <v>377</v>
      </c>
      <c r="D510" s="4">
        <v>952831.9</v>
      </c>
      <c r="E510" s="4">
        <v>45814.7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f t="shared" si="10"/>
        <v>45814.7</v>
      </c>
      <c r="O510" s="4">
        <f t="shared" si="9"/>
        <v>998646.6</v>
      </c>
    </row>
    <row r="511" spans="2:15" ht="12.75">
      <c r="B511" s="5" t="s">
        <v>352</v>
      </c>
      <c r="C511" s="5" t="s">
        <v>570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f t="shared" si="10"/>
        <v>0</v>
      </c>
      <c r="O511" s="4">
        <f t="shared" si="9"/>
        <v>0</v>
      </c>
    </row>
    <row r="512" spans="2:15" ht="12.75">
      <c r="B512" s="5" t="s">
        <v>354</v>
      </c>
      <c r="C512" s="5" t="s">
        <v>571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f t="shared" si="10"/>
        <v>0</v>
      </c>
      <c r="O512" s="4">
        <f t="shared" si="9"/>
        <v>0</v>
      </c>
    </row>
    <row r="513" spans="2:15" ht="12.75">
      <c r="B513" s="5" t="s">
        <v>358</v>
      </c>
      <c r="C513" s="5" t="s">
        <v>378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f t="shared" si="10"/>
        <v>0</v>
      </c>
      <c r="O513" s="4">
        <f t="shared" si="9"/>
        <v>0</v>
      </c>
    </row>
    <row r="514" spans="2:15" ht="12.75">
      <c r="B514" s="5" t="s">
        <v>365</v>
      </c>
      <c r="C514" s="5" t="s">
        <v>379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f t="shared" si="10"/>
        <v>0</v>
      </c>
      <c r="O514" s="4">
        <f t="shared" si="9"/>
        <v>0</v>
      </c>
    </row>
    <row r="515" spans="2:15" ht="12.75">
      <c r="B515" s="5" t="s">
        <v>572</v>
      </c>
      <c r="C515" s="5" t="s">
        <v>380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f t="shared" si="10"/>
        <v>0</v>
      </c>
      <c r="O515" s="4">
        <f t="shared" si="9"/>
        <v>0</v>
      </c>
    </row>
    <row r="516" spans="2:15" ht="12.75">
      <c r="B516" s="5" t="s">
        <v>573</v>
      </c>
      <c r="C516" s="5" t="s">
        <v>381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f t="shared" si="10"/>
        <v>0</v>
      </c>
      <c r="O516" s="4">
        <f t="shared" si="9"/>
        <v>0</v>
      </c>
    </row>
    <row r="517" spans="2:15" ht="12.75">
      <c r="B517" s="5" t="s">
        <v>574</v>
      </c>
      <c r="C517" s="5" t="s">
        <v>382</v>
      </c>
      <c r="D517" s="4">
        <v>5238536.7</v>
      </c>
      <c r="E517" s="4">
        <v>363560.9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f t="shared" si="10"/>
        <v>363560.9</v>
      </c>
      <c r="O517" s="4">
        <f t="shared" si="9"/>
        <v>5602097.600000001</v>
      </c>
    </row>
    <row r="518" spans="2:15" ht="25.5">
      <c r="B518" s="5" t="s">
        <v>575</v>
      </c>
      <c r="C518" s="5" t="s">
        <v>576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f t="shared" si="10"/>
        <v>0</v>
      </c>
      <c r="O518" s="4">
        <f t="shared" si="9"/>
        <v>0</v>
      </c>
    </row>
    <row r="519" spans="2:15" ht="12.75">
      <c r="B519" s="5" t="s">
        <v>577</v>
      </c>
      <c r="C519" s="6" t="s">
        <v>578</v>
      </c>
      <c r="D519" s="4">
        <f>SUM(D508:D518)</f>
        <v>6191368.600000001</v>
      </c>
      <c r="E519" s="4">
        <f>SUM(E508:E518)</f>
        <v>409375.60000000003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f t="shared" si="10"/>
        <v>409375.60000000003</v>
      </c>
      <c r="O519" s="4">
        <f t="shared" si="9"/>
        <v>6600744.2</v>
      </c>
    </row>
    <row r="520" spans="2:15" ht="12.75">
      <c r="B520" s="5" t="s">
        <v>12</v>
      </c>
      <c r="C520" s="6" t="s">
        <v>579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f t="shared" si="10"/>
        <v>0</v>
      </c>
      <c r="O520" s="4">
        <f t="shared" si="9"/>
        <v>0</v>
      </c>
    </row>
    <row r="521" spans="2:15" ht="12.75">
      <c r="B521" s="5" t="s">
        <v>237</v>
      </c>
      <c r="C521" s="5" t="s">
        <v>580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f t="shared" si="10"/>
        <v>0</v>
      </c>
      <c r="O521" s="4">
        <f t="shared" si="9"/>
        <v>0</v>
      </c>
    </row>
    <row r="522" spans="2:15" ht="12.75">
      <c r="B522" s="5" t="s">
        <v>246</v>
      </c>
      <c r="C522" s="5" t="s">
        <v>97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f t="shared" si="10"/>
        <v>0</v>
      </c>
      <c r="O522" s="4">
        <f t="shared" si="9"/>
        <v>0</v>
      </c>
    </row>
    <row r="523" spans="2:15" ht="12.75">
      <c r="B523" s="5" t="s">
        <v>258</v>
      </c>
      <c r="C523" s="6" t="s">
        <v>270</v>
      </c>
      <c r="D523" s="4">
        <f>+D507+D519</f>
        <v>398854551.9</v>
      </c>
      <c r="E523" s="4">
        <f>+E507+E519</f>
        <v>49581585.5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f t="shared" si="10"/>
        <v>49581585.5</v>
      </c>
      <c r="O523" s="4">
        <f t="shared" si="9"/>
        <v>448436137.4</v>
      </c>
    </row>
    <row r="524" spans="1:120" ht="12.75"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</row>
    <row r="525" ht="38.25">
      <c r="E525" s="3" t="s">
        <v>65</v>
      </c>
    </row>
    <row r="526" ht="38.25">
      <c r="E526" s="3" t="s">
        <v>610</v>
      </c>
    </row>
    <row r="527" ht="12.75">
      <c r="A527" s="1" t="s">
        <v>1</v>
      </c>
    </row>
    <row r="528" ht="12.75">
      <c r="B528" s="1" t="s">
        <v>581</v>
      </c>
    </row>
    <row r="529" ht="12.75">
      <c r="E529" s="3" t="s">
        <v>3</v>
      </c>
    </row>
    <row r="530" spans="2:5" ht="12.75">
      <c r="B530" s="2" t="s">
        <v>4</v>
      </c>
      <c r="C530" s="2" t="s">
        <v>5</v>
      </c>
      <c r="D530" s="2" t="s">
        <v>582</v>
      </c>
      <c r="E530" s="2" t="s">
        <v>582</v>
      </c>
    </row>
    <row r="531" spans="2:5" ht="12.75">
      <c r="B531" s="5" t="s">
        <v>8</v>
      </c>
      <c r="C531" s="5" t="s">
        <v>492</v>
      </c>
      <c r="D531" s="4">
        <v>6767240.9</v>
      </c>
      <c r="E531" s="4">
        <f>+D531</f>
        <v>6767240.9</v>
      </c>
    </row>
    <row r="532" spans="2:5" ht="25.5">
      <c r="B532" s="5" t="s">
        <v>10</v>
      </c>
      <c r="C532" s="5" t="s">
        <v>493</v>
      </c>
      <c r="D532" s="4">
        <v>1101260.9</v>
      </c>
      <c r="E532" s="4">
        <f aca="true" t="shared" si="11" ref="E532:E567">+D532</f>
        <v>1101260.9</v>
      </c>
    </row>
    <row r="533" spans="2:5" ht="25.5">
      <c r="B533" s="5" t="s">
        <v>414</v>
      </c>
      <c r="C533" s="5" t="s">
        <v>494</v>
      </c>
      <c r="D533" s="4">
        <v>296901.2</v>
      </c>
      <c r="E533" s="4">
        <f t="shared" si="11"/>
        <v>296901.2</v>
      </c>
    </row>
    <row r="534" spans="2:5" ht="12.75">
      <c r="B534" s="5" t="s">
        <v>14</v>
      </c>
      <c r="C534" s="5" t="s">
        <v>495</v>
      </c>
      <c r="D534" s="4">
        <v>68035.4</v>
      </c>
      <c r="E534" s="4">
        <f t="shared" si="11"/>
        <v>68035.4</v>
      </c>
    </row>
    <row r="535" spans="2:5" ht="12.75">
      <c r="B535" s="5" t="s">
        <v>16</v>
      </c>
      <c r="C535" s="5" t="s">
        <v>496</v>
      </c>
      <c r="D535" s="4">
        <v>52347.3</v>
      </c>
      <c r="E535" s="4">
        <f t="shared" si="11"/>
        <v>52347.3</v>
      </c>
    </row>
    <row r="536" spans="2:5" ht="12.75">
      <c r="B536" s="5" t="s">
        <v>18</v>
      </c>
      <c r="C536" s="5" t="s">
        <v>497</v>
      </c>
      <c r="D536" s="4">
        <v>15226.8</v>
      </c>
      <c r="E536" s="4">
        <f t="shared" si="11"/>
        <v>15226.8</v>
      </c>
    </row>
    <row r="537" spans="2:5" ht="12.75">
      <c r="B537" s="5" t="s">
        <v>20</v>
      </c>
      <c r="C537" s="5" t="s">
        <v>498</v>
      </c>
      <c r="D537" s="4">
        <v>134839.9</v>
      </c>
      <c r="E537" s="4">
        <f t="shared" si="11"/>
        <v>134839.9</v>
      </c>
    </row>
    <row r="538" spans="2:5" ht="12.75">
      <c r="B538" s="5" t="s">
        <v>22</v>
      </c>
      <c r="C538" s="5" t="s">
        <v>499</v>
      </c>
      <c r="D538" s="4">
        <v>0</v>
      </c>
      <c r="E538" s="4">
        <f t="shared" si="11"/>
        <v>0</v>
      </c>
    </row>
    <row r="539" spans="2:5" ht="12.75">
      <c r="B539" s="5" t="s">
        <v>24</v>
      </c>
      <c r="C539" s="5" t="s">
        <v>500</v>
      </c>
      <c r="D539" s="4">
        <v>0</v>
      </c>
      <c r="E539" s="4">
        <f t="shared" si="11"/>
        <v>0</v>
      </c>
    </row>
    <row r="540" spans="2:5" ht="12.75">
      <c r="B540" s="5" t="s">
        <v>26</v>
      </c>
      <c r="C540" s="5" t="s">
        <v>501</v>
      </c>
      <c r="D540" s="4">
        <v>389519.8</v>
      </c>
      <c r="E540" s="4">
        <f t="shared" si="11"/>
        <v>389519.8</v>
      </c>
    </row>
    <row r="541" spans="2:5" ht="12.75">
      <c r="B541" s="5" t="s">
        <v>28</v>
      </c>
      <c r="C541" s="5" t="s">
        <v>502</v>
      </c>
      <c r="D541" s="4">
        <v>279624.7</v>
      </c>
      <c r="E541" s="4">
        <f t="shared" si="11"/>
        <v>279624.7</v>
      </c>
    </row>
    <row r="542" spans="2:5" ht="12.75">
      <c r="B542" s="5" t="s">
        <v>30</v>
      </c>
      <c r="C542" s="5" t="s">
        <v>503</v>
      </c>
      <c r="D542" s="4">
        <v>0</v>
      </c>
      <c r="E542" s="4">
        <f t="shared" si="11"/>
        <v>0</v>
      </c>
    </row>
    <row r="543" spans="2:5" ht="12.75">
      <c r="B543" s="5" t="s">
        <v>32</v>
      </c>
      <c r="C543" s="5" t="s">
        <v>504</v>
      </c>
      <c r="D543" s="4">
        <v>801371.4</v>
      </c>
      <c r="E543" s="4">
        <f t="shared" si="11"/>
        <v>801371.4</v>
      </c>
    </row>
    <row r="544" spans="2:5" ht="12.75">
      <c r="B544" s="5" t="s">
        <v>34</v>
      </c>
      <c r="C544" s="5" t="s">
        <v>505</v>
      </c>
      <c r="D544" s="4">
        <v>51180.1</v>
      </c>
      <c r="E544" s="4">
        <f t="shared" si="11"/>
        <v>51180.1</v>
      </c>
    </row>
    <row r="545" spans="2:5" ht="12.75">
      <c r="B545" s="5" t="s">
        <v>36</v>
      </c>
      <c r="C545" s="5" t="s">
        <v>506</v>
      </c>
      <c r="D545" s="4">
        <v>864828.8</v>
      </c>
      <c r="E545" s="4">
        <f t="shared" si="11"/>
        <v>864828.8</v>
      </c>
    </row>
    <row r="546" spans="2:5" ht="12.75">
      <c r="B546" s="5" t="s">
        <v>38</v>
      </c>
      <c r="C546" s="5" t="s">
        <v>507</v>
      </c>
      <c r="D546" s="4">
        <v>7503.1</v>
      </c>
      <c r="E546" s="4">
        <f t="shared" si="11"/>
        <v>7503.1</v>
      </c>
    </row>
    <row r="547" spans="2:5" ht="12.75">
      <c r="B547" s="5" t="s">
        <v>40</v>
      </c>
      <c r="C547" s="5" t="s">
        <v>508</v>
      </c>
      <c r="D547" s="4">
        <v>0</v>
      </c>
      <c r="E547" s="4">
        <f t="shared" si="11"/>
        <v>0</v>
      </c>
    </row>
    <row r="548" spans="2:5" ht="12.75">
      <c r="B548" s="5" t="s">
        <v>509</v>
      </c>
      <c r="C548" s="5" t="s">
        <v>510</v>
      </c>
      <c r="D548" s="4">
        <v>184611.8</v>
      </c>
      <c r="E548" s="4">
        <f t="shared" si="11"/>
        <v>184611.8</v>
      </c>
    </row>
    <row r="549" spans="2:5" ht="12.75">
      <c r="B549" s="5" t="s">
        <v>44</v>
      </c>
      <c r="C549" s="5" t="s">
        <v>511</v>
      </c>
      <c r="D549" s="4">
        <v>0</v>
      </c>
      <c r="E549" s="4">
        <f t="shared" si="11"/>
        <v>0</v>
      </c>
    </row>
    <row r="550" spans="2:5" ht="12.75">
      <c r="B550" s="5" t="s">
        <v>512</v>
      </c>
      <c r="C550" s="5" t="s">
        <v>513</v>
      </c>
      <c r="D550" s="4">
        <v>16230.2</v>
      </c>
      <c r="E550" s="4">
        <f t="shared" si="11"/>
        <v>16230.2</v>
      </c>
    </row>
    <row r="551" spans="2:5" ht="12.75">
      <c r="B551" s="5" t="s">
        <v>48</v>
      </c>
      <c r="C551" s="5" t="s">
        <v>583</v>
      </c>
      <c r="D551" s="4">
        <v>0</v>
      </c>
      <c r="E551" s="4">
        <f t="shared" si="11"/>
        <v>0</v>
      </c>
    </row>
    <row r="552" spans="2:5" ht="12.75">
      <c r="B552" s="5" t="s">
        <v>48</v>
      </c>
      <c r="C552" s="5" t="s">
        <v>584</v>
      </c>
      <c r="D552" s="4">
        <v>0</v>
      </c>
      <c r="E552" s="4">
        <f t="shared" si="11"/>
        <v>0</v>
      </c>
    </row>
    <row r="553" spans="2:5" ht="12.75">
      <c r="B553" s="5" t="s">
        <v>48</v>
      </c>
      <c r="C553" s="5" t="s">
        <v>585</v>
      </c>
      <c r="D553" s="4">
        <v>0</v>
      </c>
      <c r="E553" s="4">
        <f t="shared" si="11"/>
        <v>0</v>
      </c>
    </row>
    <row r="554" spans="2:5" ht="12.75">
      <c r="B554" s="5" t="s">
        <v>48</v>
      </c>
      <c r="C554" s="5" t="s">
        <v>586</v>
      </c>
      <c r="D554" s="4">
        <v>0</v>
      </c>
      <c r="E554" s="4">
        <f t="shared" si="11"/>
        <v>0</v>
      </c>
    </row>
    <row r="555" spans="2:5" ht="12.75">
      <c r="B555" s="5" t="s">
        <v>48</v>
      </c>
      <c r="C555" s="5" t="s">
        <v>587</v>
      </c>
      <c r="D555" s="4">
        <v>0</v>
      </c>
      <c r="E555" s="4">
        <f t="shared" si="11"/>
        <v>0</v>
      </c>
    </row>
    <row r="556" spans="2:5" ht="12.75">
      <c r="B556" s="5" t="s">
        <v>48</v>
      </c>
      <c r="C556" s="5" t="s">
        <v>588</v>
      </c>
      <c r="D556" s="4">
        <v>0</v>
      </c>
      <c r="E556" s="4">
        <f t="shared" si="11"/>
        <v>0</v>
      </c>
    </row>
    <row r="557" spans="2:5" ht="12.75">
      <c r="B557" s="5" t="s">
        <v>48</v>
      </c>
      <c r="C557" s="5" t="s">
        <v>589</v>
      </c>
      <c r="D557" s="4">
        <v>0</v>
      </c>
      <c r="E557" s="4">
        <f t="shared" si="11"/>
        <v>0</v>
      </c>
    </row>
    <row r="558" spans="2:5" ht="12.75">
      <c r="B558" s="5" t="s">
        <v>48</v>
      </c>
      <c r="C558" s="5" t="s">
        <v>590</v>
      </c>
      <c r="D558" s="4">
        <v>0</v>
      </c>
      <c r="E558" s="4">
        <f t="shared" si="11"/>
        <v>0</v>
      </c>
    </row>
    <row r="559" spans="2:5" ht="12.75">
      <c r="B559" s="5" t="s">
        <v>48</v>
      </c>
      <c r="C559" s="5" t="s">
        <v>591</v>
      </c>
      <c r="D559" s="4">
        <v>0</v>
      </c>
      <c r="E559" s="4">
        <f t="shared" si="11"/>
        <v>0</v>
      </c>
    </row>
    <row r="560" spans="2:5" ht="12.75">
      <c r="B560" s="5" t="s">
        <v>48</v>
      </c>
      <c r="C560" s="5" t="s">
        <v>592</v>
      </c>
      <c r="D560" s="4">
        <v>0</v>
      </c>
      <c r="E560" s="4">
        <f t="shared" si="11"/>
        <v>0</v>
      </c>
    </row>
    <row r="561" spans="2:5" ht="12.75">
      <c r="B561" s="5" t="s">
        <v>48</v>
      </c>
      <c r="C561" s="5" t="s">
        <v>593</v>
      </c>
      <c r="D561" s="4">
        <v>0</v>
      </c>
      <c r="E561" s="4">
        <f t="shared" si="11"/>
        <v>0</v>
      </c>
    </row>
    <row r="562" spans="2:5" ht="12.75">
      <c r="B562" s="5" t="s">
        <v>48</v>
      </c>
      <c r="C562" s="5" t="s">
        <v>594</v>
      </c>
      <c r="D562" s="4">
        <v>0</v>
      </c>
      <c r="E562" s="4">
        <f t="shared" si="11"/>
        <v>0</v>
      </c>
    </row>
    <row r="563" spans="2:5" ht="12.75">
      <c r="B563" s="5" t="s">
        <v>48</v>
      </c>
      <c r="C563" s="5" t="s">
        <v>595</v>
      </c>
      <c r="D563" s="4">
        <v>0</v>
      </c>
      <c r="E563" s="4">
        <f t="shared" si="11"/>
        <v>0</v>
      </c>
    </row>
    <row r="564" spans="2:5" ht="12.75">
      <c r="B564" s="5" t="s">
        <v>48</v>
      </c>
      <c r="C564" s="5" t="s">
        <v>596</v>
      </c>
      <c r="D564" s="4">
        <v>0</v>
      </c>
      <c r="E564" s="4">
        <f t="shared" si="11"/>
        <v>0</v>
      </c>
    </row>
    <row r="565" spans="2:5" ht="12.75">
      <c r="B565" s="5" t="s">
        <v>48</v>
      </c>
      <c r="C565" s="5" t="s">
        <v>514</v>
      </c>
      <c r="D565" s="4">
        <v>552496.3</v>
      </c>
      <c r="E565" s="4">
        <f t="shared" si="11"/>
        <v>552496.3</v>
      </c>
    </row>
    <row r="566" spans="2:5" ht="12.75">
      <c r="B566" s="5" t="s">
        <v>48</v>
      </c>
      <c r="C566" s="5" t="s">
        <v>301</v>
      </c>
      <c r="D566" s="4">
        <v>1682436.9</v>
      </c>
      <c r="E566" s="4">
        <f t="shared" si="11"/>
        <v>1682436.9</v>
      </c>
    </row>
    <row r="567" spans="2:5" ht="12.75">
      <c r="B567" s="5" t="s">
        <v>48</v>
      </c>
      <c r="C567" s="5" t="s">
        <v>597</v>
      </c>
      <c r="D567" s="4">
        <v>0</v>
      </c>
      <c r="E567" s="4">
        <f t="shared" si="11"/>
        <v>0</v>
      </c>
    </row>
    <row r="568" spans="2:5" ht="12.75">
      <c r="B568" s="5" t="s">
        <v>64</v>
      </c>
      <c r="C568" s="6" t="s">
        <v>270</v>
      </c>
      <c r="D568" s="4">
        <v>13265655.5</v>
      </c>
      <c r="E568" s="4">
        <v>13265655.5</v>
      </c>
    </row>
    <row r="569" spans="1:120" ht="12.75"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</row>
    <row r="570" ht="12.75">
      <c r="C570" s="9" t="s">
        <v>65</v>
      </c>
    </row>
    <row r="571" ht="12.75">
      <c r="C571" s="9" t="s">
        <v>610</v>
      </c>
    </row>
  </sheetData>
  <sheetProtection/>
  <mergeCells count="35">
    <mergeCell ref="BP465:DP465"/>
    <mergeCell ref="BP480:DP480"/>
    <mergeCell ref="BP488:DP488"/>
    <mergeCell ref="BP524:DP524"/>
    <mergeCell ref="BP569:DP569"/>
    <mergeCell ref="BP376:DP376"/>
    <mergeCell ref="BP389:DP389"/>
    <mergeCell ref="BP420:DP420"/>
    <mergeCell ref="BP432:DP432"/>
    <mergeCell ref="BP443:DP443"/>
    <mergeCell ref="BP455:DP455"/>
    <mergeCell ref="BP296:DP296"/>
    <mergeCell ref="BP307:DP307"/>
    <mergeCell ref="BP323:DP323"/>
    <mergeCell ref="BP334:DP334"/>
    <mergeCell ref="BP355:DP355"/>
    <mergeCell ref="BP364:DP364"/>
    <mergeCell ref="BP215:DP215"/>
    <mergeCell ref="BP227:DP227"/>
    <mergeCell ref="BP244:DP244"/>
    <mergeCell ref="BP255:DP255"/>
    <mergeCell ref="BP268:DP268"/>
    <mergeCell ref="BP279:DP279"/>
    <mergeCell ref="BP96:DP96"/>
    <mergeCell ref="BP134:DP134"/>
    <mergeCell ref="BP145:DP145"/>
    <mergeCell ref="BP180:DP180"/>
    <mergeCell ref="BP191:DP191"/>
    <mergeCell ref="BP203:DP203"/>
    <mergeCell ref="BP12:DP12"/>
    <mergeCell ref="BP25:DP25"/>
    <mergeCell ref="BP40:DP40"/>
    <mergeCell ref="BP57:DP57"/>
    <mergeCell ref="BP66:DP66"/>
    <mergeCell ref="BP84:DP8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Naranbaatar</dc:creator>
  <cp:keywords/>
  <dc:description/>
  <cp:lastModifiedBy>Naranbaatar</cp:lastModifiedBy>
  <dcterms:created xsi:type="dcterms:W3CDTF">2024-04-08T05:44:22Z</dcterms:created>
  <dcterms:modified xsi:type="dcterms:W3CDTF">2024-04-09T03:18:53Z</dcterms:modified>
  <cp:category/>
  <cp:version/>
  <cp:contentType/>
  <cp:contentStatus/>
</cp:coreProperties>
</file>