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БД" sheetId="1" r:id="rId1"/>
    <sheet name="ОДТ" sheetId="2" r:id="rId2"/>
    <sheet name="ӨӨТ" sheetId="3" r:id="rId3"/>
    <sheet name="МГ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<sst xmlns="http://schemas.openxmlformats.org/spreadsheetml/2006/main" count="363" uniqueCount="267">
  <si>
    <t>Байгууллагын нэр: Цемент шохой</t>
  </si>
  <si>
    <t>Регистр: 2641984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</si>
  <si>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</si>
  <si>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</si>
  <si>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</si>
  <si>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</si>
  <si>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</si>
  <si>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</si>
  <si>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</si>
  <si>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</si>
  <si>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</si>
  <si>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</si>
  <si>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</si>
  <si>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</si>
  <si>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</si>
  <si>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</si>
  <si>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</si>
  <si>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</si>
  <si>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</si>
  <si>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</si>
  <si>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</si>
  <si>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</si>
  <si>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</si>
  <si>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</si>
  <si>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</si>
  <si>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</si>
  <si>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</si>
  <si>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</si>
  <si>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</si>
  <si>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</si>
  <si>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</si>
  <si>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</si>
  <si>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</si>
  <si>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</si>
  <si>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</si>
  <si>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</si>
  <si>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</si>
  <si>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</si>
  <si>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</si>
  <si>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</si>
  <si>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</si>
  <si>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</si>
  <si>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</si>
  <si>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</si>
  <si>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</si>
  <si>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</si>
  <si>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</si>
  <si>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</si>
  <si>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</si>
  <si>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</si>
  <si>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</si>
  <si>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</si>
  <si>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</si>
  <si>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</si>
  <si>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</si>
  <si>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</si>
  <si>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</si>
  <si>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</si>
  <si>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</si>
  <si>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</si>
  <si>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</si>
  <si>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</si>
  <si>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</si>
  <si>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</si>
  <si>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</si>
  <si>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</si>
  <si>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</si>
  <si>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</si>
  <si>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</si>
  <si>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</si>
  <si>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</si>
  <si>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</si>
  <si>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</si>
  <si>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</si>
  <si>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</si>
  <si>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</si>
  <si>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</si>
  <si>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</si>
  <si>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</si>
  <si>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</si>
  <si>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</si>
  <si>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</si>
  <si>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</si>
  <si>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</si>
  <si>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</si>
  <si>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</si>
  <si>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</si>
  <si>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</si>
  <si>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</si>
  <si>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</si>
  <si>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</si>
  <si>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</si>
  <si>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</si>
  <si>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</si>
  <si>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</si>
  <si>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</si>
  <si>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</si>
  <si>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</si>
  <si>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</si>
  <si>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</si>
  <si>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</si>
  <si>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</si>
  <si>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</si>
  <si>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</si>
  <si>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</si>
  <si>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</si>
  <si>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</si>
  <si>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</si>
  <si>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</si>
  <si>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</si>
  <si>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</si>
  <si>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</si>
  <si>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</si>
  <si>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</si>
  <si>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</si>
  <si>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</si>
  <si>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</si>
  <si>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</si>
  <si>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</si>
  <si>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</si>
  <si>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</si>
  <si>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</si>
  <si>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</si>
  <si>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</si>
  <si>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</si>
  <si>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</si>
  <si>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</si>
  <si>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</si>
  <si>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</si>
  <si>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</si>
  <si>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</si>
  <si>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</si>
  <si>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</si>
  <si>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</si>
  <si>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</si>
  <si>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</si>
  <si>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</si>
  <si>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</si>
  <si>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</si>
  <si>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</si>
  <si>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</si>
  <si>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</si>
  <si>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</si>
  <si>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</si>
  <si>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</si>
  <si>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</si>
  <si>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</si>
  <si>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</si>
  <si>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</si>
  <si>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</si>
  <si>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</si>
  <si>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</si>
  <si>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</si>
  <si>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</si>
  <si>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</si>
  <si>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</si>
  <si>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</si>
  <si>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</si>
  <si>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</si>
  <si>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</si>
  <si>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</si>
  <si>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</si>
  <si>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</si>
  <si>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</si>
  <si>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</si>
  <si>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</si>
  <si>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</si>
  <si>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</si>
  <si>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</si>
  <si>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</si>
  <si>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</si>
  <si>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</si>
  <si>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</si>
  <si>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</si>
  <si>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</si>
  <si>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</si>
  <si>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</si>
  <si>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</si>
  <si>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</si>
  <si>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</si>
  <si>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</si>
  <si>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</si>
  <si>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</si>
  <si>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</si>
  <si>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</si>
  <si>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</si>
  <si>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</si>
  <si>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</si>
  <si>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</si>
  <si>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</si>
  <si>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</si>
  <si>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</si>
  <si>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</si>
  <si>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</si>
  <si>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</si>
  <si>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</si>
  <si>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</si>
  <si>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</si>
  <si>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</si>
  <si>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</si>
  <si>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</si>
  <si>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</si>
  <si>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</si>
  <si>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</si>
  <si>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</si>
  <si>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</si>
  <si>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</si>
  <si>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</si>
  <si>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</si>
  <si>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</si>
  <si>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</si>
  <si>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</si>
  <si>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</si>
  <si>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</si>
  <si>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</si>
  <si>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</si>
  <si>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</si>
  <si>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</si>
  <si>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</si>
  <si>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</si>
  <si>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</si>
  <si>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</si>
  <si>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</si>
  <si>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</si>
  <si>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</si>
  <si>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</si>
  <si>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</si>
  <si>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</si>
  <si>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</si>
  <si>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</si>
  <si>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</si>
  <si>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</si>
  <si>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</si>
  <si>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</si>
  <si>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</si>
  <si>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</si>
  <si>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</si>
  <si>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</si>
  <si>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</si>
  <si>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</si>
  <si>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</si>
  <si>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</si>
  <si>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</si>
  <si>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</si>
  <si>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</si>
  <si>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</si>
  <si>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</si>
  <si>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</si>
  <si>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</si>
  <si>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</si>
  <si>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</si>
  <si>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</si>
  <si>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</si>
  <si>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</si>
  <si>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</si>
  <si>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</si>
  <si>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Нийт дүн</t>
  </si>
  <si>
    <t>7</t>
  </si>
  <si>
    <t>Дахин үнэлгээний нэмэгдлийн хэрэгжсэн дүн</t>
  </si>
  <si>
    <t>ӨМЧИЙН ӨӨРЧЛӨЛТИЙН ТАЙЛАН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</si>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</sst>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_ [$¥-850]* #,##0.00_ ;_ [$¥-850]* \-#,##0.00_ ;_ [$¥-850]* &quot;-&quot;??_ ;_ @_ "/>
    <numFmt numFmtId="168" formatCode="_-[$₮-7850]\ * #,##0.00_-;\-[$₮-7850]\ * #,##0.00_-;_-[$₮-7850]\ * &quot;-&quot;??_-;_-@_-"/>
    <numFmt numFmtId="169" formatCode="_(* #,##0.0_);_(* \(#,##0.0\);_(* &quot;-&quot;??_);_(@_)"/>
  </numFmts>
  <fonts count="38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right" vertical="center"/>
    </xf>
    <xf numFmtId="165" fontId="0" fillId="0" borderId="0" xfId="42" applyNumberFormat="1" applyFont="1" applyAlignment="1">
      <alignment vertical="center"/>
    </xf>
    <xf numFmtId="165" fontId="0" fillId="0" borderId="0" xfId="0" applyNumberFormat="1" applyAlignment="1">
      <alignment/>
    </xf>
    <xf numFmtId="165" fontId="2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1;&#1072;&#1083;&#1072;&#1085;&#1089;\&#1062;&#1064;&#1061;&#1050;%202018\&#1041;&#1072;&#1083;&#1072;&#1085;&#1089;%20&#1085;&#1101;&#1075;&#1090;&#1075;&#1101;&#1083;%202018.12.31-&#1040;&#1091;&#1076;&#1080;&#1090;&#1083;&#1072;&#1089;&#1072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-1"/>
      <sheetName val="CT-2"/>
      <sheetName val="CT-3"/>
      <sheetName val="CT-4"/>
    </sheetNames>
    <sheetDataSet>
      <sheetData sheetId="3">
        <row r="9">
          <cell r="R9">
            <v>66252942.58815001</v>
          </cell>
        </row>
        <row r="10">
          <cell r="R10">
            <v>66029797.26455</v>
          </cell>
        </row>
        <row r="11">
          <cell r="R11">
            <v>0</v>
          </cell>
        </row>
        <row r="12">
          <cell r="R12">
            <v>1695</v>
          </cell>
        </row>
        <row r="13">
          <cell r="R13">
            <v>82379.55529999999</v>
          </cell>
        </row>
        <row r="14">
          <cell r="R14">
            <v>0</v>
          </cell>
        </row>
        <row r="15">
          <cell r="R15">
            <v>139070.76830000003</v>
          </cell>
        </row>
        <row r="16">
          <cell r="R16">
            <v>-52668187.507509984</v>
          </cell>
        </row>
        <row r="17">
          <cell r="R17">
            <v>-8958578.68269</v>
          </cell>
        </row>
        <row r="18">
          <cell r="R18">
            <v>-3056483.8762600003</v>
          </cell>
        </row>
        <row r="19">
          <cell r="R19">
            <v>-10097000.92519</v>
          </cell>
        </row>
        <row r="20">
          <cell r="R20">
            <v>-7105324.55579</v>
          </cell>
        </row>
        <row r="21">
          <cell r="R21">
            <v>-13013347.32377</v>
          </cell>
        </row>
        <row r="22">
          <cell r="R22">
            <v>-8409598.10423</v>
          </cell>
        </row>
        <row r="23">
          <cell r="R23">
            <v>-1425446.8227000001</v>
          </cell>
        </row>
        <row r="24">
          <cell r="R24">
            <v>0</v>
          </cell>
        </row>
        <row r="25">
          <cell r="R25">
            <v>-602407.21688</v>
          </cell>
        </row>
        <row r="26">
          <cell r="R26">
            <v>13584755.080640022</v>
          </cell>
        </row>
        <row r="44">
          <cell r="R44">
            <v>63322383.84507</v>
          </cell>
        </row>
        <row r="45">
          <cell r="R45">
            <v>62309041.52834</v>
          </cell>
        </row>
        <row r="46">
          <cell r="R46">
            <v>1013063.5</v>
          </cell>
        </row>
        <row r="47">
          <cell r="R47">
            <v>0</v>
          </cell>
        </row>
        <row r="48">
          <cell r="R48">
            <v>278.81673</v>
          </cell>
        </row>
        <row r="49">
          <cell r="R49">
            <v>-75715089.08932</v>
          </cell>
        </row>
        <row r="50">
          <cell r="R50">
            <v>-75714813.28755</v>
          </cell>
        </row>
        <row r="51">
          <cell r="R51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-275.80177000000003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tabSelected="1" zoomScalePageLayoutView="0" workbookViewId="0" topLeftCell="A1">
      <pane xSplit="8" ySplit="7" topLeftCell="I57" activePane="bottomRight" state="frozen"/>
      <selection pane="topLeft" activeCell="A1" sqref="A1"/>
      <selection pane="topRight" activeCell="I1" sqref="I1"/>
      <selection pane="bottomLeft" activeCell="A8" sqref="A8"/>
      <selection pane="bottomRight" activeCell="F68" sqref="F68"/>
    </sheetView>
  </sheetViews>
  <sheetFormatPr defaultColWidth="9.140625" defaultRowHeight="12.75"/>
  <cols>
    <col min="3" max="3" width="33.140625" style="0" customWidth="1"/>
    <col min="4" max="4" width="17.57421875" style="0" customWidth="1"/>
    <col min="5" max="5" width="17.57421875" style="7" customWidth="1"/>
    <col min="6" max="6" width="17.57421875" style="0" customWidth="1"/>
    <col min="7" max="8" width="17.57421875" style="11" customWidth="1"/>
    <col min="9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59</v>
      </c>
    </row>
    <row r="4" ht="15">
      <c r="E4" s="8" t="s">
        <v>3</v>
      </c>
    </row>
    <row r="5" spans="2:5" ht="15">
      <c r="B5" s="2" t="s">
        <v>4</v>
      </c>
      <c r="C5" s="2" t="s">
        <v>5</v>
      </c>
      <c r="D5" s="2" t="s">
        <v>6</v>
      </c>
      <c r="E5" s="9" t="s">
        <v>7</v>
      </c>
    </row>
    <row r="6" spans="2:5" ht="15">
      <c r="B6" s="5" t="s">
        <v>60</v>
      </c>
      <c r="C6" s="6" t="s">
        <v>61</v>
      </c>
      <c r="D6" s="4">
        <v>0</v>
      </c>
      <c r="E6" s="10">
        <v>0</v>
      </c>
    </row>
    <row r="7" spans="2:5" ht="15">
      <c r="B7" s="5" t="s">
        <v>62</v>
      </c>
      <c r="C7" s="6" t="s">
        <v>63</v>
      </c>
      <c r="D7" s="4">
        <v>0</v>
      </c>
      <c r="E7" s="10">
        <v>0</v>
      </c>
    </row>
    <row r="8" spans="2:5" ht="15">
      <c r="B8" s="5" t="s">
        <v>64</v>
      </c>
      <c r="C8" s="5" t="s">
        <v>65</v>
      </c>
      <c r="D8" s="4">
        <v>29630.4897</v>
      </c>
      <c r="E8" s="10">
        <v>1230182.71446</v>
      </c>
    </row>
    <row r="9" spans="2:5" ht="15">
      <c r="B9" s="5" t="s">
        <v>66</v>
      </c>
      <c r="C9" s="5" t="s">
        <v>67</v>
      </c>
      <c r="D9" s="4">
        <v>33664779.185509995</v>
      </c>
      <c r="E9" s="10">
        <v>34060864.368640006</v>
      </c>
    </row>
    <row r="10" spans="2:5" ht="15">
      <c r="B10" s="5" t="s">
        <v>68</v>
      </c>
      <c r="C10" s="5" t="s">
        <v>69</v>
      </c>
      <c r="D10" s="4">
        <v>291112.39021</v>
      </c>
      <c r="E10" s="10">
        <v>309923.3053663636</v>
      </c>
    </row>
    <row r="11" spans="2:5" ht="15">
      <c r="B11" s="5" t="s">
        <v>70</v>
      </c>
      <c r="C11" s="5" t="s">
        <v>71</v>
      </c>
      <c r="D11" s="4">
        <v>0</v>
      </c>
      <c r="E11" s="10">
        <v>0</v>
      </c>
    </row>
    <row r="12" spans="2:5" ht="15">
      <c r="B12" s="5" t="s">
        <v>72</v>
      </c>
      <c r="C12" s="5" t="s">
        <v>73</v>
      </c>
      <c r="D12" s="4">
        <v>0</v>
      </c>
      <c r="E12" s="10">
        <v>0</v>
      </c>
    </row>
    <row r="13" spans="2:5" ht="15">
      <c r="B13" s="5" t="s">
        <v>74</v>
      </c>
      <c r="C13" s="5" t="s">
        <v>75</v>
      </c>
      <c r="D13" s="4">
        <v>17020843.03405</v>
      </c>
      <c r="E13" s="10">
        <v>18236640.20085</v>
      </c>
    </row>
    <row r="14" spans="2:5" ht="15">
      <c r="B14" s="5" t="s">
        <v>76</v>
      </c>
      <c r="C14" s="5" t="s">
        <v>77</v>
      </c>
      <c r="D14" s="4">
        <v>300026.35318000003</v>
      </c>
      <c r="E14" s="10">
        <v>1288879.72426</v>
      </c>
    </row>
    <row r="15" spans="2:5" ht="15">
      <c r="B15" s="5" t="s">
        <v>78</v>
      </c>
      <c r="C15" s="5" t="s">
        <v>79</v>
      </c>
      <c r="D15" s="4">
        <v>0</v>
      </c>
      <c r="E15" s="10">
        <v>0</v>
      </c>
    </row>
    <row r="16" spans="2:5" ht="45">
      <c r="B16" s="5" t="s">
        <v>80</v>
      </c>
      <c r="C16" s="5" t="s">
        <v>81</v>
      </c>
      <c r="D16" s="4">
        <v>410682.44818</v>
      </c>
      <c r="E16" s="10">
        <v>410682.44818</v>
      </c>
    </row>
    <row r="17" spans="2:5" ht="15">
      <c r="B17" s="5" t="s">
        <v>82</v>
      </c>
      <c r="C17" s="5"/>
      <c r="D17" s="4">
        <v>0</v>
      </c>
      <c r="E17" s="10">
        <v>0</v>
      </c>
    </row>
    <row r="18" spans="2:5" ht="15">
      <c r="B18" s="5" t="s">
        <v>83</v>
      </c>
      <c r="C18" s="6" t="s">
        <v>84</v>
      </c>
      <c r="D18" s="4">
        <v>51717073.90083</v>
      </c>
      <c r="E18" s="10">
        <v>55537172.76175637</v>
      </c>
    </row>
    <row r="19" spans="2:5" ht="15">
      <c r="B19" s="5" t="s">
        <v>85</v>
      </c>
      <c r="C19" s="6" t="s">
        <v>86</v>
      </c>
      <c r="D19" s="4">
        <v>0</v>
      </c>
      <c r="E19" s="10">
        <v>0</v>
      </c>
    </row>
    <row r="20" spans="2:5" ht="15">
      <c r="B20" s="5" t="s">
        <v>87</v>
      </c>
      <c r="C20" s="5" t="s">
        <v>88</v>
      </c>
      <c r="D20" s="4">
        <v>278303158.89496005</v>
      </c>
      <c r="E20" s="10">
        <v>268284412.5259599</v>
      </c>
    </row>
    <row r="21" spans="2:5" ht="15">
      <c r="B21" s="5" t="s">
        <v>89</v>
      </c>
      <c r="C21" s="5" t="s">
        <v>90</v>
      </c>
      <c r="D21" s="4">
        <v>5754084.788170001</v>
      </c>
      <c r="E21" s="10">
        <v>5673790.730219999</v>
      </c>
    </row>
    <row r="22" spans="2:5" ht="15">
      <c r="B22" s="5" t="s">
        <v>91</v>
      </c>
      <c r="C22" s="5" t="s">
        <v>92</v>
      </c>
      <c r="D22" s="4">
        <v>0</v>
      </c>
      <c r="E22" s="10">
        <v>0</v>
      </c>
    </row>
    <row r="23" spans="2:5" ht="15">
      <c r="B23" s="5" t="s">
        <v>93</v>
      </c>
      <c r="C23" s="5" t="s">
        <v>94</v>
      </c>
      <c r="D23" s="4">
        <v>0</v>
      </c>
      <c r="E23" s="10">
        <v>0</v>
      </c>
    </row>
    <row r="24" spans="2:5" ht="15">
      <c r="B24" s="5" t="s">
        <v>95</v>
      </c>
      <c r="C24" s="5" t="s">
        <v>96</v>
      </c>
      <c r="D24" s="4">
        <v>0</v>
      </c>
      <c r="E24" s="10">
        <v>0</v>
      </c>
    </row>
    <row r="25" spans="2:5" ht="15">
      <c r="B25" s="5" t="s">
        <v>97</v>
      </c>
      <c r="C25" s="5" t="s">
        <v>98</v>
      </c>
      <c r="D25" s="4">
        <v>0</v>
      </c>
      <c r="E25" s="10">
        <v>0</v>
      </c>
    </row>
    <row r="26" spans="2:5" ht="30">
      <c r="B26" s="5" t="s">
        <v>99</v>
      </c>
      <c r="C26" s="5" t="s">
        <v>100</v>
      </c>
      <c r="D26" s="4">
        <v>293984.00673</v>
      </c>
      <c r="E26" s="10">
        <v>287513.57407088776</v>
      </c>
    </row>
    <row r="27" spans="2:5" ht="15">
      <c r="B27" s="5" t="s">
        <v>101</v>
      </c>
      <c r="C27" s="5" t="s">
        <v>102</v>
      </c>
      <c r="D27" s="4">
        <v>0</v>
      </c>
      <c r="E27" s="10">
        <v>0</v>
      </c>
    </row>
    <row r="28" spans="2:5" ht="15">
      <c r="B28" s="5" t="s">
        <v>103</v>
      </c>
      <c r="C28" s="5"/>
      <c r="D28" s="4">
        <v>0</v>
      </c>
      <c r="E28" s="10">
        <v>0</v>
      </c>
    </row>
    <row r="29" spans="2:5" ht="15">
      <c r="B29" s="5" t="s">
        <v>104</v>
      </c>
      <c r="C29" s="6" t="s">
        <v>105</v>
      </c>
      <c r="D29" s="4">
        <v>284351227.68986</v>
      </c>
      <c r="E29" s="10">
        <v>274245716.8302508</v>
      </c>
    </row>
    <row r="30" spans="2:6" ht="15">
      <c r="B30" s="5" t="s">
        <v>106</v>
      </c>
      <c r="C30" s="6" t="s">
        <v>107</v>
      </c>
      <c r="D30" s="4">
        <v>336068301.59069</v>
      </c>
      <c r="E30" s="10">
        <v>329782889.59200716</v>
      </c>
      <c r="F30" s="12"/>
    </row>
    <row r="31" spans="2:5" ht="15">
      <c r="B31" s="5" t="s">
        <v>108</v>
      </c>
      <c r="C31" s="6" t="s">
        <v>109</v>
      </c>
      <c r="D31" s="4">
        <v>0</v>
      </c>
      <c r="E31" s="10">
        <v>0</v>
      </c>
    </row>
    <row r="32" spans="2:5" ht="15">
      <c r="B32" s="5" t="s">
        <v>110</v>
      </c>
      <c r="C32" s="6" t="s">
        <v>111</v>
      </c>
      <c r="D32" s="4">
        <v>0</v>
      </c>
      <c r="E32" s="10">
        <v>0</v>
      </c>
    </row>
    <row r="33" spans="2:5" ht="30">
      <c r="B33" s="5" t="s">
        <v>112</v>
      </c>
      <c r="C33" s="6" t="s">
        <v>113</v>
      </c>
      <c r="D33" s="4">
        <v>0</v>
      </c>
      <c r="E33" s="10">
        <v>0</v>
      </c>
    </row>
    <row r="34" spans="2:5" ht="15">
      <c r="B34" s="5" t="s">
        <v>114</v>
      </c>
      <c r="C34" s="5" t="s">
        <v>115</v>
      </c>
      <c r="D34" s="4">
        <v>8221906.19739</v>
      </c>
      <c r="E34" s="10">
        <v>7528452.60979</v>
      </c>
    </row>
    <row r="35" spans="2:5" ht="15">
      <c r="B35" s="5" t="s">
        <v>116</v>
      </c>
      <c r="C35" s="5" t="s">
        <v>117</v>
      </c>
      <c r="D35" s="4">
        <v>530116.241</v>
      </c>
      <c r="E35" s="10">
        <v>564726.62298</v>
      </c>
    </row>
    <row r="36" spans="2:5" ht="15">
      <c r="B36" s="5" t="s">
        <v>118</v>
      </c>
      <c r="C36" s="5" t="s">
        <v>119</v>
      </c>
      <c r="D36" s="4">
        <v>8841805.44409</v>
      </c>
      <c r="E36" s="10">
        <v>10714743.911906363</v>
      </c>
    </row>
    <row r="37" spans="2:5" ht="15">
      <c r="B37" s="5" t="s">
        <v>120</v>
      </c>
      <c r="C37" s="5" t="s">
        <v>121</v>
      </c>
      <c r="D37" s="4">
        <v>5029815.88369</v>
      </c>
      <c r="E37" s="10">
        <v>4393524.274780001</v>
      </c>
    </row>
    <row r="38" spans="2:5" ht="15">
      <c r="B38" s="5" t="s">
        <v>122</v>
      </c>
      <c r="C38" s="5" t="s">
        <v>123</v>
      </c>
      <c r="D38" s="4">
        <v>28540883.97311</v>
      </c>
      <c r="E38" s="10">
        <v>12277086.3707</v>
      </c>
    </row>
    <row r="39" spans="2:5" ht="15">
      <c r="B39" s="5" t="s">
        <v>124</v>
      </c>
      <c r="C39" s="5" t="s">
        <v>125</v>
      </c>
      <c r="D39" s="4">
        <v>3116995.44018</v>
      </c>
      <c r="E39" s="10">
        <v>4888386.489254658</v>
      </c>
    </row>
    <row r="40" spans="2:5" ht="15">
      <c r="B40" s="5" t="s">
        <v>126</v>
      </c>
      <c r="C40" s="5" t="s">
        <v>127</v>
      </c>
      <c r="D40" s="4">
        <v>0</v>
      </c>
      <c r="E40" s="10">
        <v>0</v>
      </c>
    </row>
    <row r="41" spans="2:5" ht="15">
      <c r="B41" s="5" t="s">
        <v>128</v>
      </c>
      <c r="C41" s="5" t="s">
        <v>129</v>
      </c>
      <c r="D41" s="4">
        <v>3783694.23004</v>
      </c>
      <c r="E41" s="10">
        <v>22361490.49285</v>
      </c>
    </row>
    <row r="42" spans="2:5" ht="15">
      <c r="B42" s="5" t="s">
        <v>130</v>
      </c>
      <c r="C42" s="5" t="s">
        <v>131</v>
      </c>
      <c r="D42" s="4">
        <v>70135.16866</v>
      </c>
      <c r="E42" s="10">
        <v>0</v>
      </c>
    </row>
    <row r="43" spans="2:5" ht="30">
      <c r="B43" s="5" t="s">
        <v>132</v>
      </c>
      <c r="C43" s="5" t="s">
        <v>133</v>
      </c>
      <c r="D43" s="4">
        <v>0</v>
      </c>
      <c r="E43" s="10">
        <v>0</v>
      </c>
    </row>
    <row r="44" spans="2:5" ht="45">
      <c r="B44" s="5" t="s">
        <v>134</v>
      </c>
      <c r="C44" s="5" t="s">
        <v>135</v>
      </c>
      <c r="D44" s="4">
        <v>0</v>
      </c>
      <c r="E44" s="10">
        <v>0</v>
      </c>
    </row>
    <row r="45" spans="2:5" ht="30">
      <c r="B45" s="5" t="s">
        <v>136</v>
      </c>
      <c r="C45" s="5"/>
      <c r="D45" s="4">
        <v>0</v>
      </c>
      <c r="E45" s="10">
        <v>0</v>
      </c>
    </row>
    <row r="46" spans="2:5" ht="30">
      <c r="B46" s="5" t="s">
        <v>137</v>
      </c>
      <c r="C46" s="6" t="s">
        <v>138</v>
      </c>
      <c r="D46" s="4">
        <v>58135352.57816</v>
      </c>
      <c r="E46" s="10">
        <v>62728410.772261016</v>
      </c>
    </row>
    <row r="47" spans="2:5" ht="15">
      <c r="B47" s="5" t="s">
        <v>139</v>
      </c>
      <c r="C47" s="6" t="s">
        <v>140</v>
      </c>
      <c r="D47" s="4">
        <v>0</v>
      </c>
      <c r="E47" s="10">
        <v>0</v>
      </c>
    </row>
    <row r="48" spans="2:5" ht="15">
      <c r="B48" s="5" t="s">
        <v>141</v>
      </c>
      <c r="C48" s="5" t="s">
        <v>142</v>
      </c>
      <c r="D48" s="4">
        <v>42207757.527169995</v>
      </c>
      <c r="E48" s="10">
        <v>45019899.397259995</v>
      </c>
    </row>
    <row r="49" spans="2:5" ht="15">
      <c r="B49" s="5" t="s">
        <v>143</v>
      </c>
      <c r="C49" s="5" t="s">
        <v>144</v>
      </c>
      <c r="D49" s="4">
        <v>259812.368</v>
      </c>
      <c r="E49" s="10">
        <v>407278.199</v>
      </c>
    </row>
    <row r="50" spans="2:5" ht="15">
      <c r="B50" s="5" t="s">
        <v>145</v>
      </c>
      <c r="C50" s="5" t="s">
        <v>146</v>
      </c>
      <c r="D50" s="4">
        <v>0</v>
      </c>
      <c r="E50" s="10">
        <v>0</v>
      </c>
    </row>
    <row r="51" spans="2:5" ht="15">
      <c r="B51" s="5" t="s">
        <v>147</v>
      </c>
      <c r="C51" s="5" t="s">
        <v>148</v>
      </c>
      <c r="D51" s="4">
        <v>483687.08694</v>
      </c>
      <c r="E51" s="10">
        <v>1484689.0178800002</v>
      </c>
    </row>
    <row r="52" spans="2:5" ht="15">
      <c r="B52" s="5" t="s">
        <v>149</v>
      </c>
      <c r="C52" s="5"/>
      <c r="D52" s="4">
        <v>0</v>
      </c>
      <c r="E52" s="10">
        <v>0</v>
      </c>
    </row>
    <row r="53" spans="2:5" ht="15">
      <c r="B53" s="5" t="s">
        <v>150</v>
      </c>
      <c r="C53" s="6" t="s">
        <v>151</v>
      </c>
      <c r="D53" s="4">
        <v>42951256.98211</v>
      </c>
      <c r="E53" s="10">
        <v>46911866.61413999</v>
      </c>
    </row>
    <row r="54" spans="2:5" ht="15">
      <c r="B54" s="5" t="s">
        <v>152</v>
      </c>
      <c r="C54" s="6" t="s">
        <v>153</v>
      </c>
      <c r="D54" s="4">
        <v>101086609.56027001</v>
      </c>
      <c r="E54" s="10">
        <v>109640277.386401</v>
      </c>
    </row>
    <row r="55" spans="2:5" ht="15">
      <c r="B55" s="5" t="s">
        <v>58</v>
      </c>
      <c r="C55" s="6" t="s">
        <v>154</v>
      </c>
      <c r="D55" s="4">
        <v>0</v>
      </c>
      <c r="E55" s="10">
        <v>0</v>
      </c>
    </row>
    <row r="56" spans="2:5" ht="15">
      <c r="B56" s="5" t="s">
        <v>155</v>
      </c>
      <c r="C56" s="6" t="s">
        <v>156</v>
      </c>
      <c r="D56" s="4">
        <v>287084089.3</v>
      </c>
      <c r="E56" s="10">
        <v>287684089.3</v>
      </c>
    </row>
    <row r="57" spans="2:5" ht="15">
      <c r="B57" s="5" t="s">
        <v>157</v>
      </c>
      <c r="C57" s="5" t="s">
        <v>158</v>
      </c>
      <c r="D57" s="4">
        <v>0</v>
      </c>
      <c r="E57" s="10">
        <v>0</v>
      </c>
    </row>
    <row r="58" spans="2:5" ht="15">
      <c r="B58" s="5" t="s">
        <v>159</v>
      </c>
      <c r="C58" s="5" t="s">
        <v>160</v>
      </c>
      <c r="D58" s="4">
        <v>0</v>
      </c>
      <c r="E58" s="10">
        <v>0</v>
      </c>
    </row>
    <row r="59" spans="2:5" ht="15">
      <c r="B59" s="5" t="s">
        <v>161</v>
      </c>
      <c r="C59" s="5" t="s">
        <v>162</v>
      </c>
      <c r="D59" s="4">
        <v>287084089.3</v>
      </c>
      <c r="E59" s="10">
        <v>287684089.3</v>
      </c>
    </row>
    <row r="60" spans="2:5" ht="15">
      <c r="B60" s="5" t="s">
        <v>163</v>
      </c>
      <c r="C60" s="5" t="s">
        <v>164</v>
      </c>
      <c r="D60" s="4">
        <v>0</v>
      </c>
      <c r="E60" s="10">
        <v>0</v>
      </c>
    </row>
    <row r="61" spans="2:5" ht="15">
      <c r="B61" s="5" t="s">
        <v>165</v>
      </c>
      <c r="C61" s="5" t="s">
        <v>166</v>
      </c>
      <c r="D61" s="4">
        <v>0</v>
      </c>
      <c r="E61" s="10">
        <v>420000</v>
      </c>
    </row>
    <row r="62" spans="2:5" ht="30">
      <c r="B62" s="5" t="s">
        <v>167</v>
      </c>
      <c r="C62" s="5" t="s">
        <v>168</v>
      </c>
      <c r="D62" s="4">
        <v>43484169.36371</v>
      </c>
      <c r="E62" s="10">
        <v>43484169.36371</v>
      </c>
    </row>
    <row r="63" spans="2:5" ht="30">
      <c r="B63" s="5" t="s">
        <v>169</v>
      </c>
      <c r="C63" s="5" t="s">
        <v>170</v>
      </c>
      <c r="D63" s="4">
        <v>0</v>
      </c>
      <c r="E63" s="10">
        <v>0</v>
      </c>
    </row>
    <row r="64" spans="2:5" ht="15">
      <c r="B64" s="5" t="s">
        <v>171</v>
      </c>
      <c r="C64" s="5" t="s">
        <v>172</v>
      </c>
      <c r="D64" s="4">
        <v>1905957.8789600001</v>
      </c>
      <c r="E64" s="10">
        <v>1905957.8789600001</v>
      </c>
    </row>
    <row r="65" spans="2:5" ht="15">
      <c r="B65" s="5" t="s">
        <v>173</v>
      </c>
      <c r="C65" s="5" t="s">
        <v>174</v>
      </c>
      <c r="D65" s="4">
        <v>-97492524.51225</v>
      </c>
      <c r="E65" s="10">
        <v>-113351604.33706377</v>
      </c>
    </row>
    <row r="66" spans="2:5" ht="15">
      <c r="B66" s="5" t="s">
        <v>175</v>
      </c>
      <c r="C66" s="5"/>
      <c r="D66" s="4">
        <v>0</v>
      </c>
      <c r="E66" s="10">
        <v>0</v>
      </c>
    </row>
    <row r="67" spans="2:5" ht="15">
      <c r="B67" s="5" t="s">
        <v>176</v>
      </c>
      <c r="C67" s="6" t="s">
        <v>177</v>
      </c>
      <c r="D67" s="4">
        <v>234981692.03042004</v>
      </c>
      <c r="E67" s="10">
        <v>220142612.20560625</v>
      </c>
    </row>
    <row r="68" spans="2:6" ht="30">
      <c r="B68" s="5" t="s">
        <v>178</v>
      </c>
      <c r="C68" s="6" t="s">
        <v>179</v>
      </c>
      <c r="D68" s="4">
        <v>336068301.5906901</v>
      </c>
      <c r="E68" s="10">
        <v>329782889.5920073</v>
      </c>
      <c r="F68" s="12"/>
    </row>
    <row r="69" spans="1:120" ht="12.75">
      <c r="F69" s="12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</row>
    <row r="70" ht="15">
      <c r="E70" s="8"/>
    </row>
    <row r="71" ht="15">
      <c r="E71" s="8"/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3"/>
  <sheetViews>
    <sheetView zoomScalePageLayoutView="0" workbookViewId="0" topLeftCell="A1">
      <pane xSplit="5" ySplit="6" topLeftCell="F2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30" sqref="E30"/>
    </sheetView>
  </sheetViews>
  <sheetFormatPr defaultColWidth="9.140625" defaultRowHeight="12.75"/>
  <cols>
    <col min="3" max="3" width="33.140625" style="0" customWidth="1"/>
    <col min="4" max="4" width="17.57421875" style="0" customWidth="1"/>
    <col min="5" max="5" width="17.57421875" style="7" customWidth="1"/>
    <col min="6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2</v>
      </c>
    </row>
    <row r="4" ht="15">
      <c r="E4" s="8" t="s">
        <v>3</v>
      </c>
    </row>
    <row r="5" spans="2:5" ht="15">
      <c r="B5" s="2" t="s">
        <v>4</v>
      </c>
      <c r="C5" s="2" t="s">
        <v>5</v>
      </c>
      <c r="D5" s="2" t="s">
        <v>6</v>
      </c>
      <c r="E5" s="9" t="s">
        <v>7</v>
      </c>
    </row>
    <row r="6" spans="2:8" ht="15">
      <c r="B6" s="5" t="s">
        <v>8</v>
      </c>
      <c r="C6" s="5" t="s">
        <v>9</v>
      </c>
      <c r="D6" s="4">
        <v>62990399.86358</v>
      </c>
      <c r="E6" s="10">
        <v>51727409.44796365</v>
      </c>
      <c r="G6" s="12"/>
      <c r="H6" s="12"/>
    </row>
    <row r="7" spans="2:8" ht="15">
      <c r="B7" s="5" t="s">
        <v>10</v>
      </c>
      <c r="C7" s="5" t="s">
        <v>11</v>
      </c>
      <c r="D7" s="4">
        <v>49729952.360690005</v>
      </c>
      <c r="E7" s="10">
        <v>50890627.9480636</v>
      </c>
      <c r="G7" s="12"/>
      <c r="H7" s="12"/>
    </row>
    <row r="8" spans="2:8" ht="15">
      <c r="B8" s="5" t="s">
        <v>12</v>
      </c>
      <c r="C8" s="6" t="s">
        <v>13</v>
      </c>
      <c r="D8" s="4">
        <v>13260447.50289</v>
      </c>
      <c r="E8" s="10">
        <v>836781.4999000473</v>
      </c>
      <c r="G8" s="12"/>
      <c r="H8" s="12"/>
    </row>
    <row r="9" spans="2:8" ht="15">
      <c r="B9" s="5" t="s">
        <v>14</v>
      </c>
      <c r="C9" s="5" t="s">
        <v>15</v>
      </c>
      <c r="D9" s="4">
        <v>23691.60454</v>
      </c>
      <c r="E9" s="10">
        <v>14731.36346</v>
      </c>
      <c r="G9" s="12"/>
      <c r="H9" s="12"/>
    </row>
    <row r="10" spans="2:8" ht="15">
      <c r="B10" s="5" t="s">
        <v>16</v>
      </c>
      <c r="C10" s="5" t="s">
        <v>17</v>
      </c>
      <c r="D10" s="4">
        <v>4294.187099999999</v>
      </c>
      <c r="E10" s="10">
        <v>175190.59997</v>
      </c>
      <c r="G10" s="12"/>
      <c r="H10" s="12"/>
    </row>
    <row r="11" spans="2:8" ht="15">
      <c r="B11" s="5" t="s">
        <v>18</v>
      </c>
      <c r="C11" s="5" t="s">
        <v>19</v>
      </c>
      <c r="D11" s="4">
        <v>0</v>
      </c>
      <c r="E11" s="10">
        <v>0</v>
      </c>
      <c r="G11" s="12"/>
      <c r="H11" s="12"/>
    </row>
    <row r="12" spans="2:8" ht="15">
      <c r="B12" s="5" t="s">
        <v>20</v>
      </c>
      <c r="C12" s="5" t="s">
        <v>21</v>
      </c>
      <c r="D12" s="4">
        <v>0</v>
      </c>
      <c r="E12" s="10">
        <v>0</v>
      </c>
      <c r="G12" s="12"/>
      <c r="H12" s="12"/>
    </row>
    <row r="13" spans="2:8" ht="15">
      <c r="B13" s="5" t="s">
        <v>22</v>
      </c>
      <c r="C13" s="5" t="s">
        <v>23</v>
      </c>
      <c r="D13" s="4">
        <v>954124.7161000001</v>
      </c>
      <c r="E13" s="10">
        <v>699203.9441900001</v>
      </c>
      <c r="G13" s="12"/>
      <c r="H13" s="12"/>
    </row>
    <row r="14" spans="2:8" ht="15">
      <c r="B14" s="5" t="s">
        <v>24</v>
      </c>
      <c r="C14" s="5" t="s">
        <v>25</v>
      </c>
      <c r="D14" s="4">
        <v>3559480.68602</v>
      </c>
      <c r="E14" s="10">
        <v>1543060.9150199997</v>
      </c>
      <c r="G14" s="12"/>
      <c r="H14" s="12"/>
    </row>
    <row r="15" spans="2:8" ht="15">
      <c r="B15" s="5" t="s">
        <v>26</v>
      </c>
      <c r="C15" s="5" t="s">
        <v>27</v>
      </c>
      <c r="D15" s="4">
        <v>1306839.80684</v>
      </c>
      <c r="E15" s="10">
        <v>1702769.1869100002</v>
      </c>
      <c r="G15" s="12"/>
      <c r="H15" s="12"/>
    </row>
    <row r="16" spans="2:8" ht="15">
      <c r="B16" s="5" t="s">
        <v>28</v>
      </c>
      <c r="C16" s="5" t="s">
        <v>29</v>
      </c>
      <c r="D16" s="4">
        <v>8986793.894340001</v>
      </c>
      <c r="E16" s="10">
        <v>10260572.234274657</v>
      </c>
      <c r="G16" s="12"/>
      <c r="H16" s="12"/>
    </row>
    <row r="17" spans="2:8" ht="15">
      <c r="B17" s="5" t="s">
        <v>30</v>
      </c>
      <c r="C17" s="5" t="s">
        <v>31</v>
      </c>
      <c r="D17" s="4">
        <v>2551513.6717800004</v>
      </c>
      <c r="E17" s="10">
        <v>2596593.764509112</v>
      </c>
      <c r="G17" s="12"/>
      <c r="H17" s="12"/>
    </row>
    <row r="18" spans="2:8" ht="30">
      <c r="B18" s="5" t="s">
        <v>32</v>
      </c>
      <c r="C18" s="5" t="s">
        <v>33</v>
      </c>
      <c r="D18" s="4">
        <v>-17661.90092</v>
      </c>
      <c r="E18" s="10">
        <v>247.70783</v>
      </c>
      <c r="G18" s="12"/>
      <c r="H18" s="12"/>
    </row>
    <row r="19" spans="2:8" ht="30">
      <c r="B19" s="5" t="s">
        <v>34</v>
      </c>
      <c r="C19" s="5" t="s">
        <v>35</v>
      </c>
      <c r="D19" s="4">
        <v>-4877626.43832</v>
      </c>
      <c r="E19" s="10">
        <v>0</v>
      </c>
      <c r="G19" s="12"/>
      <c r="H19" s="12"/>
    </row>
    <row r="20" spans="2:8" ht="30">
      <c r="B20" s="5" t="s">
        <v>36</v>
      </c>
      <c r="C20" s="5" t="s">
        <v>37</v>
      </c>
      <c r="D20" s="4">
        <v>0</v>
      </c>
      <c r="E20" s="10">
        <v>0</v>
      </c>
      <c r="G20" s="12"/>
      <c r="H20" s="12"/>
    </row>
    <row r="21" spans="2:8" ht="30">
      <c r="B21" s="5" t="s">
        <v>38</v>
      </c>
      <c r="C21" s="5" t="s">
        <v>39</v>
      </c>
      <c r="D21" s="4">
        <v>0</v>
      </c>
      <c r="E21" s="10">
        <v>0</v>
      </c>
      <c r="G21" s="12"/>
      <c r="H21" s="12"/>
    </row>
    <row r="22" spans="2:8" ht="15">
      <c r="B22" s="5" t="s">
        <v>40</v>
      </c>
      <c r="C22" s="5" t="s">
        <v>41</v>
      </c>
      <c r="D22" s="4">
        <v>0</v>
      </c>
      <c r="E22" s="10">
        <v>0</v>
      </c>
      <c r="G22" s="12"/>
      <c r="H22" s="12"/>
    </row>
    <row r="23" spans="2:8" ht="30">
      <c r="B23" s="5" t="s">
        <v>42</v>
      </c>
      <c r="C23" s="6" t="s">
        <v>43</v>
      </c>
      <c r="D23" s="4">
        <v>-7057358.387590002</v>
      </c>
      <c r="E23" s="10">
        <v>-14376840.985363722</v>
      </c>
      <c r="G23" s="12"/>
      <c r="H23" s="12"/>
    </row>
    <row r="24" spans="2:8" ht="15">
      <c r="B24" s="5" t="s">
        <v>44</v>
      </c>
      <c r="C24" s="5" t="s">
        <v>45</v>
      </c>
      <c r="D24" s="4">
        <v>483697.01064999995</v>
      </c>
      <c r="E24" s="10">
        <v>1002870.5833200001</v>
      </c>
      <c r="G24" s="12"/>
      <c r="H24" s="12"/>
    </row>
    <row r="25" spans="2:8" ht="30">
      <c r="B25" s="5" t="s">
        <v>46</v>
      </c>
      <c r="C25" s="6" t="s">
        <v>47</v>
      </c>
      <c r="D25" s="4">
        <v>-7541055.398240002</v>
      </c>
      <c r="E25" s="10">
        <v>-15379711.568683721</v>
      </c>
      <c r="G25" s="12"/>
      <c r="H25" s="12"/>
    </row>
    <row r="26" spans="2:8" ht="45">
      <c r="B26" s="5" t="s">
        <v>48</v>
      </c>
      <c r="C26" s="6" t="s">
        <v>49</v>
      </c>
      <c r="D26" s="4">
        <v>0</v>
      </c>
      <c r="E26" s="10">
        <v>0</v>
      </c>
      <c r="G26" s="12"/>
      <c r="H26" s="12"/>
    </row>
    <row r="27" spans="2:8" ht="30">
      <c r="B27" s="5" t="s">
        <v>50</v>
      </c>
      <c r="C27" s="6" t="s">
        <v>51</v>
      </c>
      <c r="D27" s="4">
        <v>-7541055.398240002</v>
      </c>
      <c r="E27" s="10">
        <v>-15379711.568683721</v>
      </c>
      <c r="G27" s="12"/>
      <c r="H27" s="12"/>
    </row>
    <row r="28" spans="2:8" ht="15">
      <c r="B28" s="5" t="s">
        <v>52</v>
      </c>
      <c r="C28" s="6" t="s">
        <v>53</v>
      </c>
      <c r="D28" s="4">
        <v>2317554.2330500004</v>
      </c>
      <c r="E28" s="10">
        <v>0</v>
      </c>
      <c r="G28" s="12"/>
      <c r="H28" s="12"/>
    </row>
    <row r="29" spans="2:8" ht="15">
      <c r="B29" s="5" t="s">
        <v>54</v>
      </c>
      <c r="C29" s="6" t="s">
        <v>55</v>
      </c>
      <c r="D29" s="4">
        <v>-5223501.165190002</v>
      </c>
      <c r="E29" s="10">
        <v>-15379711.568683721</v>
      </c>
      <c r="G29" s="12"/>
      <c r="H29" s="12"/>
    </row>
    <row r="30" spans="2:8" ht="30">
      <c r="B30" s="5" t="s">
        <v>56</v>
      </c>
      <c r="C30" s="5" t="s">
        <v>57</v>
      </c>
      <c r="D30" s="4">
        <v>0</v>
      </c>
      <c r="E30" s="10">
        <v>0</v>
      </c>
      <c r="G30" s="12"/>
      <c r="H30" s="12"/>
    </row>
    <row r="31" spans="1:120" ht="12.75"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</row>
    <row r="32" ht="15">
      <c r="E32" s="8"/>
    </row>
    <row r="33" ht="15">
      <c r="E33" s="8"/>
    </row>
  </sheetData>
  <sheetProtection/>
  <mergeCells count="1">
    <mergeCell ref="BP31:DP3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C10">
      <selection activeCell="K22" sqref="K22"/>
    </sheetView>
  </sheetViews>
  <sheetFormatPr defaultColWidth="9.140625" defaultRowHeight="12.75"/>
  <cols>
    <col min="3" max="3" width="33.140625" style="0" customWidth="1"/>
    <col min="4" max="4" width="17.57421875" style="0" customWidth="1"/>
    <col min="5" max="5" width="12.421875" style="7" customWidth="1"/>
    <col min="6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259</v>
      </c>
    </row>
    <row r="4" ht="15">
      <c r="K4" s="3" t="s">
        <v>3</v>
      </c>
    </row>
    <row r="5" spans="2:11" ht="60">
      <c r="B5" s="2" t="s">
        <v>4</v>
      </c>
      <c r="C5" s="2" t="s">
        <v>5</v>
      </c>
      <c r="D5" s="2" t="s">
        <v>156</v>
      </c>
      <c r="E5" s="2" t="s">
        <v>164</v>
      </c>
      <c r="F5" s="2" t="s">
        <v>166</v>
      </c>
      <c r="G5" s="2" t="s">
        <v>168</v>
      </c>
      <c r="H5" s="2" t="s">
        <v>170</v>
      </c>
      <c r="I5" s="2" t="s">
        <v>172</v>
      </c>
      <c r="J5" s="2" t="s">
        <v>174</v>
      </c>
      <c r="K5" s="2" t="s">
        <v>256</v>
      </c>
    </row>
    <row r="6" spans="2:11" ht="30">
      <c r="B6" s="5" t="s">
        <v>260</v>
      </c>
      <c r="C6" s="6" t="s">
        <v>261</v>
      </c>
      <c r="D6" s="4">
        <v>17184718.4</v>
      </c>
      <c r="E6" s="10">
        <v>0</v>
      </c>
      <c r="F6" s="4">
        <v>0</v>
      </c>
      <c r="G6" s="4">
        <v>4131436.6</v>
      </c>
      <c r="H6" s="4">
        <v>0</v>
      </c>
      <c r="I6" s="4">
        <v>1866170.9</v>
      </c>
      <c r="J6" s="4">
        <v>-92038074.3</v>
      </c>
      <c r="K6" s="4">
        <f aca="true" t="shared" si="0" ref="K6:K11">SUM(D6:J6)</f>
        <v>-68855748.4</v>
      </c>
    </row>
    <row r="7" spans="2:14" ht="45">
      <c r="B7" s="5" t="s">
        <v>60</v>
      </c>
      <c r="C7" s="5" t="s">
        <v>262</v>
      </c>
      <c r="D7" s="4">
        <v>0</v>
      </c>
      <c r="E7" s="10">
        <v>0</v>
      </c>
      <c r="F7" s="4">
        <v>0</v>
      </c>
      <c r="G7" s="4">
        <f>329927.7+143.8</f>
        <v>330071.5</v>
      </c>
      <c r="H7" s="4">
        <v>0</v>
      </c>
      <c r="I7" s="4">
        <v>0</v>
      </c>
      <c r="J7" s="4">
        <v>-230949</v>
      </c>
      <c r="K7" s="4">
        <f t="shared" si="0"/>
        <v>99122.5</v>
      </c>
      <c r="N7" s="12"/>
    </row>
    <row r="8" spans="2:11" ht="15">
      <c r="B8" s="5" t="s">
        <v>108</v>
      </c>
      <c r="C8" s="6" t="s">
        <v>263</v>
      </c>
      <c r="D8" s="4">
        <v>17184718.4</v>
      </c>
      <c r="E8" s="10">
        <v>0</v>
      </c>
      <c r="F8" s="4">
        <v>0</v>
      </c>
      <c r="G8" s="4">
        <f>SUM(G6:G7)</f>
        <v>4461508.1</v>
      </c>
      <c r="H8" s="4">
        <v>0</v>
      </c>
      <c r="I8" s="4">
        <f>SUM(I6:I7)</f>
        <v>1866170.9</v>
      </c>
      <c r="J8" s="4">
        <f>SUM(J6:J7)</f>
        <v>-92269023.3</v>
      </c>
      <c r="K8" s="4">
        <f t="shared" si="0"/>
        <v>-68756625.9</v>
      </c>
    </row>
    <row r="9" spans="2:11" ht="30">
      <c r="B9" s="5" t="s">
        <v>12</v>
      </c>
      <c r="C9" s="5" t="s">
        <v>264</v>
      </c>
      <c r="D9" s="4">
        <v>0</v>
      </c>
      <c r="E9" s="10">
        <v>0</v>
      </c>
      <c r="F9" s="4">
        <v>0</v>
      </c>
      <c r="G9" s="4">
        <v>0</v>
      </c>
      <c r="H9" s="4">
        <v>0</v>
      </c>
      <c r="I9" s="4">
        <v>0</v>
      </c>
      <c r="J9" s="4">
        <v>-5223501.165189999</v>
      </c>
      <c r="K9" s="4">
        <f t="shared" si="0"/>
        <v>-5223501.165189999</v>
      </c>
    </row>
    <row r="10" spans="2:11" ht="15">
      <c r="B10" s="5" t="s">
        <v>248</v>
      </c>
      <c r="C10" s="5" t="s">
        <v>53</v>
      </c>
      <c r="D10" s="4">
        <v>0</v>
      </c>
      <c r="E10" s="10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 t="shared" si="0"/>
        <v>0</v>
      </c>
    </row>
    <row r="11" spans="2:11" ht="15">
      <c r="B11" s="5" t="s">
        <v>252</v>
      </c>
      <c r="C11" s="5" t="s">
        <v>265</v>
      </c>
      <c r="D11" s="4">
        <v>269899370.9</v>
      </c>
      <c r="E11" s="10">
        <v>0</v>
      </c>
      <c r="F11" s="4">
        <v>0</v>
      </c>
      <c r="G11" s="4">
        <v>0</v>
      </c>
      <c r="H11" s="4">
        <v>0</v>
      </c>
      <c r="I11" s="4">
        <v>39787</v>
      </c>
      <c r="J11" s="4">
        <v>0</v>
      </c>
      <c r="K11" s="4">
        <f t="shared" si="0"/>
        <v>269939157.9</v>
      </c>
    </row>
    <row r="12" spans="2:11" ht="15">
      <c r="B12" s="5" t="s">
        <v>254</v>
      </c>
      <c r="C12" s="5" t="s">
        <v>266</v>
      </c>
      <c r="D12" s="4">
        <v>0</v>
      </c>
      <c r="E12" s="10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 aca="true" t="shared" si="1" ref="K12:K22">SUM(D12:J12)</f>
        <v>0</v>
      </c>
    </row>
    <row r="13" spans="2:11" ht="30">
      <c r="B13" s="5" t="s">
        <v>257</v>
      </c>
      <c r="C13" s="5" t="s">
        <v>258</v>
      </c>
      <c r="D13" s="4">
        <v>0</v>
      </c>
      <c r="E13" s="10">
        <v>0</v>
      </c>
      <c r="F13" s="4">
        <v>0</v>
      </c>
      <c r="G13" s="4">
        <v>39022661.22356</v>
      </c>
      <c r="H13" s="4">
        <v>0</v>
      </c>
      <c r="I13" s="4">
        <v>0</v>
      </c>
      <c r="J13" s="4">
        <v>0</v>
      </c>
      <c r="K13" s="4">
        <f t="shared" si="1"/>
        <v>39022661.22356</v>
      </c>
    </row>
    <row r="14" spans="2:11" ht="30">
      <c r="B14" s="5" t="s">
        <v>260</v>
      </c>
      <c r="C14" s="6" t="s">
        <v>261</v>
      </c>
      <c r="D14" s="4">
        <v>287084089.3</v>
      </c>
      <c r="E14" s="10">
        <v>0</v>
      </c>
      <c r="F14" s="4">
        <v>0</v>
      </c>
      <c r="G14" s="4">
        <f>SUM(G8:G13)</f>
        <v>43484169.32356</v>
      </c>
      <c r="H14" s="4">
        <v>0</v>
      </c>
      <c r="I14" s="4">
        <f>SUM(I8:I13)</f>
        <v>1905957.9</v>
      </c>
      <c r="J14" s="4">
        <f>SUM(J8:J13)</f>
        <v>-97492524.46519</v>
      </c>
      <c r="K14" s="4">
        <f t="shared" si="1"/>
        <v>234981692.05837</v>
      </c>
    </row>
    <row r="15" spans="2:11" ht="45">
      <c r="B15" s="5" t="s">
        <v>60</v>
      </c>
      <c r="C15" s="5" t="s">
        <v>262</v>
      </c>
      <c r="D15" s="4">
        <v>0</v>
      </c>
      <c r="E15" s="10">
        <v>0</v>
      </c>
      <c r="F15" s="4">
        <v>0</v>
      </c>
      <c r="G15" s="4">
        <v>0</v>
      </c>
      <c r="H15" s="4">
        <v>0</v>
      </c>
      <c r="I15" s="4">
        <v>0</v>
      </c>
      <c r="J15" s="4">
        <v>-479368.25613</v>
      </c>
      <c r="K15" s="4">
        <f t="shared" si="1"/>
        <v>-479368.25613</v>
      </c>
    </row>
    <row r="16" spans="2:11" ht="15">
      <c r="B16" s="5" t="s">
        <v>108</v>
      </c>
      <c r="C16" s="6" t="s">
        <v>263</v>
      </c>
      <c r="D16" s="4">
        <v>287084089.3</v>
      </c>
      <c r="E16" s="10">
        <v>0</v>
      </c>
      <c r="F16" s="4">
        <v>0</v>
      </c>
      <c r="G16" s="4">
        <v>43484169.4</v>
      </c>
      <c r="H16" s="4">
        <v>0</v>
      </c>
      <c r="I16" s="4">
        <v>1905957.9</v>
      </c>
      <c r="J16" s="4">
        <f>+J14+J15</f>
        <v>-97971892.72131999</v>
      </c>
      <c r="K16" s="4">
        <f>+K14+K15</f>
        <v>234502323.80223998</v>
      </c>
    </row>
    <row r="17" spans="2:11" ht="30">
      <c r="B17" s="5" t="s">
        <v>12</v>
      </c>
      <c r="C17" s="5" t="s">
        <v>264</v>
      </c>
      <c r="D17" s="4">
        <v>0</v>
      </c>
      <c r="E17" s="10">
        <v>0</v>
      </c>
      <c r="F17" s="4">
        <v>0</v>
      </c>
      <c r="G17" s="4">
        <v>0</v>
      </c>
      <c r="H17" s="4">
        <v>0</v>
      </c>
      <c r="I17" s="4">
        <v>0</v>
      </c>
      <c r="J17" s="4">
        <v>-15379711.568683721</v>
      </c>
      <c r="K17" s="4">
        <f t="shared" si="1"/>
        <v>-15379711.568683721</v>
      </c>
    </row>
    <row r="18" spans="2:11" ht="15">
      <c r="B18" s="5" t="s">
        <v>248</v>
      </c>
      <c r="C18" s="5" t="s">
        <v>53</v>
      </c>
      <c r="D18" s="4">
        <v>0</v>
      </c>
      <c r="E18" s="10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f t="shared" si="1"/>
        <v>0</v>
      </c>
    </row>
    <row r="19" spans="2:11" ht="15">
      <c r="B19" s="5" t="s">
        <v>252</v>
      </c>
      <c r="C19" s="5" t="s">
        <v>265</v>
      </c>
      <c r="D19" s="4">
        <v>600000</v>
      </c>
      <c r="E19" s="10">
        <v>0</v>
      </c>
      <c r="F19" s="4">
        <v>420000</v>
      </c>
      <c r="G19" s="4">
        <v>0</v>
      </c>
      <c r="H19" s="4">
        <v>0</v>
      </c>
      <c r="I19" s="4">
        <v>0</v>
      </c>
      <c r="J19" s="4">
        <v>0</v>
      </c>
      <c r="K19" s="4">
        <f t="shared" si="1"/>
        <v>1020000</v>
      </c>
    </row>
    <row r="20" spans="2:11" ht="15">
      <c r="B20" s="5" t="s">
        <v>254</v>
      </c>
      <c r="C20" s="5" t="s">
        <v>266</v>
      </c>
      <c r="D20" s="4">
        <v>0</v>
      </c>
      <c r="E20" s="10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f t="shared" si="1"/>
        <v>0</v>
      </c>
    </row>
    <row r="21" spans="2:11" ht="30">
      <c r="B21" s="5" t="s">
        <v>257</v>
      </c>
      <c r="C21" s="5" t="s">
        <v>258</v>
      </c>
      <c r="D21" s="4">
        <v>0</v>
      </c>
      <c r="E21" s="10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f t="shared" si="1"/>
        <v>0</v>
      </c>
    </row>
    <row r="22" spans="2:11" ht="30">
      <c r="B22" s="5" t="s">
        <v>260</v>
      </c>
      <c r="C22" s="6" t="s">
        <v>261</v>
      </c>
      <c r="D22" s="4">
        <v>287684089.3</v>
      </c>
      <c r="E22" s="10">
        <v>0</v>
      </c>
      <c r="F22" s="4">
        <v>420000</v>
      </c>
      <c r="G22" s="4">
        <v>43484169.4</v>
      </c>
      <c r="H22" s="4">
        <v>0</v>
      </c>
      <c r="I22" s="4">
        <v>1905957.9</v>
      </c>
      <c r="J22" s="4">
        <f>SUM(J16:J21)</f>
        <v>-113351604.29000372</v>
      </c>
      <c r="K22" s="4">
        <f t="shared" si="1"/>
        <v>220142612.30999625</v>
      </c>
    </row>
    <row r="23" spans="1:120" ht="15">
      <c r="K23" s="13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</row>
    <row r="24" ht="15">
      <c r="E24" s="8"/>
    </row>
    <row r="25" ht="15">
      <c r="E25" s="8"/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zoomScalePageLayoutView="0" workbookViewId="0" topLeftCell="A1">
      <pane xSplit="5" ySplit="6" topLeftCell="F5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59" sqref="E59"/>
    </sheetView>
  </sheetViews>
  <sheetFormatPr defaultColWidth="9.140625" defaultRowHeight="12.75"/>
  <cols>
    <col min="3" max="3" width="33.140625" style="0" customWidth="1"/>
    <col min="4" max="4" width="17.57421875" style="0" customWidth="1"/>
    <col min="5" max="5" width="17.57421875" style="7" customWidth="1"/>
    <col min="6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180</v>
      </c>
    </row>
    <row r="4" ht="15">
      <c r="E4" s="8" t="s">
        <v>3</v>
      </c>
    </row>
    <row r="5" spans="2:5" ht="15">
      <c r="B5" s="2" t="s">
        <v>4</v>
      </c>
      <c r="C5" s="2" t="s">
        <v>5</v>
      </c>
      <c r="D5" s="2" t="s">
        <v>6</v>
      </c>
      <c r="E5" s="9" t="s">
        <v>7</v>
      </c>
    </row>
    <row r="6" spans="2:5" ht="30">
      <c r="B6" s="5" t="s">
        <v>60</v>
      </c>
      <c r="C6" s="6" t="s">
        <v>181</v>
      </c>
      <c r="D6" s="4">
        <v>0</v>
      </c>
      <c r="E6" s="10">
        <v>0</v>
      </c>
    </row>
    <row r="7" spans="2:8" ht="15">
      <c r="B7" s="5" t="s">
        <v>62</v>
      </c>
      <c r="C7" s="6" t="s">
        <v>182</v>
      </c>
      <c r="D7" s="4">
        <v>60593484.1</v>
      </c>
      <c r="E7" s="10">
        <f>+'[1]CT-4'!R9</f>
        <v>66252942.58815001</v>
      </c>
      <c r="G7" s="12"/>
      <c r="H7" s="12"/>
    </row>
    <row r="8" spans="2:8" ht="30">
      <c r="B8" s="5" t="s">
        <v>64</v>
      </c>
      <c r="C8" s="5" t="s">
        <v>183</v>
      </c>
      <c r="D8" s="4">
        <v>59783269</v>
      </c>
      <c r="E8" s="10">
        <f>+'[1]CT-4'!R10</f>
        <v>66029797.26455</v>
      </c>
      <c r="G8" s="12"/>
      <c r="H8" s="12"/>
    </row>
    <row r="9" spans="2:8" ht="30">
      <c r="B9" s="5" t="s">
        <v>66</v>
      </c>
      <c r="C9" s="5" t="s">
        <v>184</v>
      </c>
      <c r="D9" s="4">
        <v>0</v>
      </c>
      <c r="E9" s="10">
        <f>+'[1]CT-4'!R11</f>
        <v>0</v>
      </c>
      <c r="G9" s="12"/>
      <c r="H9" s="12"/>
    </row>
    <row r="10" spans="2:8" ht="30">
      <c r="B10" s="5" t="s">
        <v>68</v>
      </c>
      <c r="C10" s="5" t="s">
        <v>185</v>
      </c>
      <c r="D10" s="4">
        <v>0</v>
      </c>
      <c r="E10" s="10">
        <f>+'[1]CT-4'!R12</f>
        <v>1695</v>
      </c>
      <c r="G10" s="12"/>
      <c r="H10" s="12"/>
    </row>
    <row r="11" spans="2:8" ht="15">
      <c r="B11" s="5" t="s">
        <v>70</v>
      </c>
      <c r="C11" s="5" t="s">
        <v>186</v>
      </c>
      <c r="D11" s="4">
        <v>91272</v>
      </c>
      <c r="E11" s="10">
        <f>+'[1]CT-4'!R13</f>
        <v>82379.55529999999</v>
      </c>
      <c r="G11" s="12"/>
      <c r="H11" s="12"/>
    </row>
    <row r="12" spans="2:8" ht="15">
      <c r="B12" s="5" t="s">
        <v>72</v>
      </c>
      <c r="C12" s="5" t="s">
        <v>187</v>
      </c>
      <c r="D12" s="4">
        <v>0</v>
      </c>
      <c r="E12" s="10">
        <f>+'[1]CT-4'!R14</f>
        <v>0</v>
      </c>
      <c r="G12" s="12"/>
      <c r="H12" s="12"/>
    </row>
    <row r="13" spans="2:8" ht="15">
      <c r="B13" s="5" t="s">
        <v>74</v>
      </c>
      <c r="C13" s="5" t="s">
        <v>188</v>
      </c>
      <c r="D13" s="4">
        <v>718943.1</v>
      </c>
      <c r="E13" s="10">
        <f>+'[1]CT-4'!R15</f>
        <v>139070.76830000003</v>
      </c>
      <c r="G13" s="12"/>
      <c r="H13" s="12"/>
    </row>
    <row r="14" spans="2:8" ht="15">
      <c r="B14" s="5" t="s">
        <v>85</v>
      </c>
      <c r="C14" s="6" t="s">
        <v>189</v>
      </c>
      <c r="D14" s="4">
        <v>76524681.3</v>
      </c>
      <c r="E14" s="10">
        <f>-'[1]CT-4'!R16</f>
        <v>52668187.507509984</v>
      </c>
      <c r="G14" s="12"/>
      <c r="H14" s="12"/>
    </row>
    <row r="15" spans="2:8" ht="15">
      <c r="B15" s="5" t="s">
        <v>87</v>
      </c>
      <c r="C15" s="5" t="s">
        <v>190</v>
      </c>
      <c r="D15" s="4">
        <v>9854516.2</v>
      </c>
      <c r="E15" s="10">
        <f>-'[1]CT-4'!R17</f>
        <v>8958578.68269</v>
      </c>
      <c r="G15" s="12"/>
      <c r="H15" s="12"/>
    </row>
    <row r="16" spans="2:8" ht="30">
      <c r="B16" s="5" t="s">
        <v>89</v>
      </c>
      <c r="C16" s="5" t="s">
        <v>191</v>
      </c>
      <c r="D16" s="4">
        <v>1946216</v>
      </c>
      <c r="E16" s="10">
        <f>-'[1]CT-4'!R18</f>
        <v>3056483.8762600003</v>
      </c>
      <c r="G16" s="12"/>
      <c r="H16" s="12"/>
    </row>
    <row r="17" spans="2:8" ht="30">
      <c r="B17" s="5" t="s">
        <v>91</v>
      </c>
      <c r="C17" s="5" t="s">
        <v>192</v>
      </c>
      <c r="D17" s="4">
        <v>6766449.1</v>
      </c>
      <c r="E17" s="10">
        <f>-'[1]CT-4'!R19</f>
        <v>10097000.92519</v>
      </c>
      <c r="G17" s="12"/>
      <c r="H17" s="12"/>
    </row>
    <row r="18" spans="2:8" ht="15">
      <c r="B18" s="5" t="s">
        <v>93</v>
      </c>
      <c r="C18" s="5" t="s">
        <v>193</v>
      </c>
      <c r="D18" s="4">
        <v>9036477.2</v>
      </c>
      <c r="E18" s="10">
        <f>-'[1]CT-4'!R20</f>
        <v>7105324.55579</v>
      </c>
      <c r="G18" s="12"/>
      <c r="H18" s="12"/>
    </row>
    <row r="19" spans="2:8" ht="30">
      <c r="B19" s="5" t="s">
        <v>95</v>
      </c>
      <c r="C19" s="5" t="s">
        <v>194</v>
      </c>
      <c r="D19" s="4">
        <v>6794596.5</v>
      </c>
      <c r="E19" s="10">
        <f>-'[1]CT-4'!R21</f>
        <v>13013347.32377</v>
      </c>
      <c r="G19" s="12"/>
      <c r="H19" s="12"/>
    </row>
    <row r="20" spans="2:8" ht="15">
      <c r="B20" s="5" t="s">
        <v>97</v>
      </c>
      <c r="C20" s="5" t="s">
        <v>195</v>
      </c>
      <c r="D20" s="4">
        <v>7833566.3</v>
      </c>
      <c r="E20" s="10">
        <f>-'[1]CT-4'!R22</f>
        <v>8409598.10423</v>
      </c>
      <c r="G20" s="12"/>
      <c r="H20" s="12"/>
    </row>
    <row r="21" spans="2:8" ht="15">
      <c r="B21" s="5" t="s">
        <v>99</v>
      </c>
      <c r="C21" s="5" t="s">
        <v>196</v>
      </c>
      <c r="D21" s="4">
        <v>2123064.7</v>
      </c>
      <c r="E21" s="10">
        <f>-'[1]CT-4'!R23</f>
        <v>1425446.8227000001</v>
      </c>
      <c r="G21" s="12"/>
      <c r="H21" s="12"/>
    </row>
    <row r="22" spans="2:8" ht="15">
      <c r="B22" s="5" t="s">
        <v>101</v>
      </c>
      <c r="C22" s="5" t="s">
        <v>197</v>
      </c>
      <c r="D22" s="4">
        <v>0</v>
      </c>
      <c r="E22" s="10">
        <f>-'[1]CT-4'!R24</f>
        <v>0</v>
      </c>
      <c r="G22" s="12"/>
      <c r="H22" s="12"/>
    </row>
    <row r="23" spans="2:8" ht="15">
      <c r="B23" s="5" t="s">
        <v>103</v>
      </c>
      <c r="C23" s="5" t="s">
        <v>198</v>
      </c>
      <c r="D23" s="4">
        <v>32169795.3</v>
      </c>
      <c r="E23" s="10">
        <f>-'[1]CT-4'!R25</f>
        <v>602407.21688</v>
      </c>
      <c r="G23" s="12"/>
      <c r="H23" s="12"/>
    </row>
    <row r="24" spans="2:8" ht="30">
      <c r="B24" s="5" t="s">
        <v>106</v>
      </c>
      <c r="C24" s="6" t="s">
        <v>199</v>
      </c>
      <c r="D24" s="4">
        <v>-15931197.2</v>
      </c>
      <c r="E24" s="10">
        <f>+'[1]CT-4'!R26</f>
        <v>13584755.080640022</v>
      </c>
      <c r="F24" s="12"/>
      <c r="G24" s="12"/>
      <c r="H24" s="12"/>
    </row>
    <row r="25" spans="2:8" ht="45">
      <c r="B25" s="5" t="s">
        <v>108</v>
      </c>
      <c r="C25" s="6" t="s">
        <v>200</v>
      </c>
      <c r="D25" s="4">
        <v>0</v>
      </c>
      <c r="E25" s="10">
        <v>0</v>
      </c>
      <c r="G25" s="12"/>
      <c r="H25" s="12"/>
    </row>
    <row r="26" spans="2:8" ht="15">
      <c r="B26" s="5" t="s">
        <v>110</v>
      </c>
      <c r="C26" s="6" t="s">
        <v>182</v>
      </c>
      <c r="D26" s="4">
        <v>4271.2</v>
      </c>
      <c r="E26" s="10">
        <v>18613.024370000003</v>
      </c>
      <c r="G26" s="12"/>
      <c r="H26" s="12"/>
    </row>
    <row r="27" spans="2:8" ht="15">
      <c r="B27" s="5" t="s">
        <v>112</v>
      </c>
      <c r="C27" s="5" t="s">
        <v>201</v>
      </c>
      <c r="D27" s="4">
        <v>0</v>
      </c>
      <c r="E27" s="10">
        <v>0</v>
      </c>
      <c r="G27" s="12"/>
      <c r="H27" s="12"/>
    </row>
    <row r="28" spans="2:8" ht="30">
      <c r="B28" s="5" t="s">
        <v>139</v>
      </c>
      <c r="C28" s="5" t="s">
        <v>202</v>
      </c>
      <c r="D28" s="4">
        <v>0</v>
      </c>
      <c r="E28" s="10">
        <v>0</v>
      </c>
      <c r="G28" s="12"/>
      <c r="H28" s="12"/>
    </row>
    <row r="29" spans="2:8" ht="30">
      <c r="B29" s="5" t="s">
        <v>203</v>
      </c>
      <c r="C29" s="5" t="s">
        <v>204</v>
      </c>
      <c r="D29" s="4">
        <v>0</v>
      </c>
      <c r="E29" s="10">
        <v>0</v>
      </c>
      <c r="G29" s="12"/>
      <c r="H29" s="12"/>
    </row>
    <row r="30" spans="2:8" ht="30">
      <c r="B30" s="5" t="s">
        <v>205</v>
      </c>
      <c r="C30" s="5" t="s">
        <v>206</v>
      </c>
      <c r="D30" s="4">
        <v>0</v>
      </c>
      <c r="E30" s="10">
        <v>0</v>
      </c>
      <c r="G30" s="12"/>
      <c r="H30" s="12"/>
    </row>
    <row r="31" spans="2:8" ht="30">
      <c r="B31" s="5" t="s">
        <v>207</v>
      </c>
      <c r="C31" s="5" t="s">
        <v>208</v>
      </c>
      <c r="D31" s="4">
        <v>0</v>
      </c>
      <c r="E31" s="10">
        <v>0</v>
      </c>
      <c r="G31" s="12"/>
      <c r="H31" s="12"/>
    </row>
    <row r="32" spans="2:8" ht="15">
      <c r="B32" s="5" t="s">
        <v>209</v>
      </c>
      <c r="C32" s="5" t="s">
        <v>210</v>
      </c>
      <c r="D32" s="4">
        <v>4271.2</v>
      </c>
      <c r="E32" s="10">
        <v>18613.024370000003</v>
      </c>
      <c r="G32" s="12"/>
      <c r="H32" s="12"/>
    </row>
    <row r="33" spans="2:8" ht="15">
      <c r="B33" s="5" t="s">
        <v>211</v>
      </c>
      <c r="C33" s="5" t="s">
        <v>212</v>
      </c>
      <c r="D33" s="4">
        <v>0</v>
      </c>
      <c r="E33" s="10">
        <v>0</v>
      </c>
      <c r="G33" s="12"/>
      <c r="H33" s="12"/>
    </row>
    <row r="34" spans="2:5" ht="15">
      <c r="B34" s="5" t="s">
        <v>213</v>
      </c>
      <c r="C34" s="5"/>
      <c r="D34" s="4">
        <v>0</v>
      </c>
      <c r="E34" s="10">
        <v>0</v>
      </c>
    </row>
    <row r="35" spans="2:8" ht="15">
      <c r="B35" s="5" t="s">
        <v>214</v>
      </c>
      <c r="C35" s="6" t="s">
        <v>189</v>
      </c>
      <c r="D35" s="4">
        <v>15967470</v>
      </c>
      <c r="E35" s="10">
        <v>10110.636</v>
      </c>
      <c r="G35" s="12"/>
      <c r="H35" s="12"/>
    </row>
    <row r="36" spans="2:8" ht="30">
      <c r="B36" s="5" t="s">
        <v>215</v>
      </c>
      <c r="C36" s="5" t="s">
        <v>216</v>
      </c>
      <c r="D36" s="4">
        <v>0</v>
      </c>
      <c r="E36" s="10">
        <v>5605</v>
      </c>
      <c r="G36" s="12"/>
      <c r="H36" s="12"/>
    </row>
    <row r="37" spans="2:8" ht="30">
      <c r="B37" s="5" t="s">
        <v>217</v>
      </c>
      <c r="C37" s="5" t="s">
        <v>218</v>
      </c>
      <c r="D37" s="4">
        <v>0</v>
      </c>
      <c r="E37" s="10">
        <v>4505.636</v>
      </c>
      <c r="G37" s="12"/>
      <c r="H37" s="12"/>
    </row>
    <row r="38" spans="2:8" ht="30">
      <c r="B38" s="5" t="s">
        <v>219</v>
      </c>
      <c r="C38" s="5" t="s">
        <v>220</v>
      </c>
      <c r="D38" s="4">
        <v>15967470</v>
      </c>
      <c r="E38" s="10">
        <v>0</v>
      </c>
      <c r="G38" s="12"/>
      <c r="H38" s="12"/>
    </row>
    <row r="39" spans="2:8" ht="30">
      <c r="B39" s="5" t="s">
        <v>221</v>
      </c>
      <c r="C39" s="5" t="s">
        <v>222</v>
      </c>
      <c r="D39" s="4">
        <v>0</v>
      </c>
      <c r="E39" s="10">
        <v>0</v>
      </c>
      <c r="G39" s="12"/>
      <c r="H39" s="12"/>
    </row>
    <row r="40" spans="2:8" ht="30">
      <c r="B40" s="5" t="s">
        <v>223</v>
      </c>
      <c r="C40" s="5" t="s">
        <v>224</v>
      </c>
      <c r="D40" s="4">
        <v>0</v>
      </c>
      <c r="E40" s="10">
        <v>0</v>
      </c>
      <c r="G40" s="12"/>
      <c r="H40" s="12"/>
    </row>
    <row r="41" spans="2:5" ht="15">
      <c r="B41" s="5" t="s">
        <v>225</v>
      </c>
      <c r="C41" s="5"/>
      <c r="D41" s="4">
        <v>0</v>
      </c>
      <c r="E41" s="10">
        <v>0</v>
      </c>
    </row>
    <row r="42" spans="2:8" ht="45">
      <c r="B42" s="5" t="s">
        <v>155</v>
      </c>
      <c r="C42" s="6" t="s">
        <v>226</v>
      </c>
      <c r="D42" s="4">
        <v>-15963198.8</v>
      </c>
      <c r="E42" s="10">
        <v>8502.38837</v>
      </c>
      <c r="F42" s="12"/>
      <c r="G42" s="12"/>
      <c r="H42" s="12"/>
    </row>
    <row r="43" spans="2:8" ht="45">
      <c r="B43" s="5" t="s">
        <v>12</v>
      </c>
      <c r="C43" s="6" t="s">
        <v>227</v>
      </c>
      <c r="D43" s="4">
        <v>0</v>
      </c>
      <c r="E43" s="10">
        <v>0</v>
      </c>
      <c r="G43" s="12"/>
      <c r="H43" s="12"/>
    </row>
    <row r="44" spans="2:8" ht="15">
      <c r="B44" s="5" t="s">
        <v>228</v>
      </c>
      <c r="C44" s="6" t="s">
        <v>182</v>
      </c>
      <c r="D44" s="4">
        <v>61228737.7</v>
      </c>
      <c r="E44" s="10">
        <f>+'[1]CT-4'!R44</f>
        <v>63322383.84507</v>
      </c>
      <c r="G44" s="12"/>
      <c r="H44" s="12"/>
    </row>
    <row r="45" spans="2:8" ht="30">
      <c r="B45" s="5" t="s">
        <v>229</v>
      </c>
      <c r="C45" s="5" t="s">
        <v>230</v>
      </c>
      <c r="D45" s="4">
        <v>61227857.4</v>
      </c>
      <c r="E45" s="10">
        <f>+'[1]CT-4'!R45</f>
        <v>62309041.52834</v>
      </c>
      <c r="G45" s="12"/>
      <c r="H45" s="12"/>
    </row>
    <row r="46" spans="2:8" ht="30">
      <c r="B46" s="5" t="s">
        <v>231</v>
      </c>
      <c r="C46" s="5" t="s">
        <v>232</v>
      </c>
      <c r="D46" s="4">
        <v>0</v>
      </c>
      <c r="E46" s="10">
        <f>+'[1]CT-4'!R46</f>
        <v>1013063.5</v>
      </c>
      <c r="G46" s="12"/>
      <c r="H46" s="12"/>
    </row>
    <row r="47" spans="2:8" ht="15">
      <c r="B47" s="5" t="s">
        <v>233</v>
      </c>
      <c r="C47" s="5" t="s">
        <v>234</v>
      </c>
      <c r="D47" s="4">
        <v>0</v>
      </c>
      <c r="E47" s="10">
        <f>+'[1]CT-4'!R47</f>
        <v>0</v>
      </c>
      <c r="G47" s="12"/>
      <c r="H47" s="12"/>
    </row>
    <row r="48" spans="2:8" ht="15">
      <c r="B48" s="5" t="s">
        <v>235</v>
      </c>
      <c r="C48" s="5"/>
      <c r="D48" s="4">
        <v>880.3</v>
      </c>
      <c r="E48" s="10">
        <f>+'[1]CT-4'!R48</f>
        <v>278.81673</v>
      </c>
      <c r="G48" s="12"/>
      <c r="H48" s="12"/>
    </row>
    <row r="49" spans="2:8" ht="15">
      <c r="B49" s="5" t="s">
        <v>236</v>
      </c>
      <c r="C49" s="6" t="s">
        <v>189</v>
      </c>
      <c r="D49" s="4">
        <v>29411326.5</v>
      </c>
      <c r="E49" s="10">
        <f>-'[1]CT-4'!R49</f>
        <v>75715089.08932</v>
      </c>
      <c r="G49" s="12"/>
      <c r="H49" s="12"/>
    </row>
    <row r="50" spans="2:8" ht="30">
      <c r="B50" s="5" t="s">
        <v>237</v>
      </c>
      <c r="C50" s="5" t="s">
        <v>238</v>
      </c>
      <c r="D50" s="4">
        <v>29411211.1</v>
      </c>
      <c r="E50" s="10">
        <f>-'[1]CT-4'!R50</f>
        <v>75714813.28755</v>
      </c>
      <c r="G50" s="12"/>
      <c r="H50" s="12"/>
    </row>
    <row r="51" spans="2:8" ht="30">
      <c r="B51" s="5" t="s">
        <v>239</v>
      </c>
      <c r="C51" s="5" t="s">
        <v>240</v>
      </c>
      <c r="D51" s="4">
        <v>0</v>
      </c>
      <c r="E51" s="10">
        <f>-'[1]CT-4'!R51</f>
        <v>0</v>
      </c>
      <c r="G51" s="12"/>
      <c r="H51" s="12"/>
    </row>
    <row r="52" spans="2:8" ht="30">
      <c r="B52" s="5" t="s">
        <v>241</v>
      </c>
      <c r="C52" s="5" t="s">
        <v>242</v>
      </c>
      <c r="D52" s="4">
        <v>0</v>
      </c>
      <c r="E52" s="10">
        <f>-'[1]CT-4'!R52</f>
        <v>0</v>
      </c>
      <c r="G52" s="12"/>
      <c r="H52" s="12"/>
    </row>
    <row r="53" spans="2:8" ht="15">
      <c r="B53" s="5" t="s">
        <v>243</v>
      </c>
      <c r="C53" s="5" t="s">
        <v>244</v>
      </c>
      <c r="D53" s="4">
        <v>0</v>
      </c>
      <c r="E53" s="10">
        <f>-'[1]CT-4'!R53</f>
        <v>0</v>
      </c>
      <c r="G53" s="12"/>
      <c r="H53" s="12"/>
    </row>
    <row r="54" spans="2:8" ht="15">
      <c r="B54" s="5" t="s">
        <v>245</v>
      </c>
      <c r="C54" s="5"/>
      <c r="D54" s="4">
        <v>115.4</v>
      </c>
      <c r="E54" s="10">
        <f>-'[1]CT-4'!R54</f>
        <v>275.80177000000003</v>
      </c>
      <c r="G54" s="12"/>
      <c r="H54" s="12"/>
    </row>
    <row r="55" spans="2:8" ht="30">
      <c r="B55" s="5" t="s">
        <v>246</v>
      </c>
      <c r="C55" s="6" t="s">
        <v>247</v>
      </c>
      <c r="D55" s="4">
        <v>31817411.2</v>
      </c>
      <c r="E55" s="10">
        <f>+E44-E49</f>
        <v>-12392705.244250007</v>
      </c>
      <c r="F55" s="12"/>
      <c r="G55" s="12"/>
      <c r="H55" s="12"/>
    </row>
    <row r="56" spans="2:8" ht="15">
      <c r="B56" s="5" t="s">
        <v>248</v>
      </c>
      <c r="C56" s="5" t="s">
        <v>249</v>
      </c>
      <c r="D56" s="4">
        <v>0</v>
      </c>
      <c r="E56" s="10">
        <v>0</v>
      </c>
      <c r="G56" s="12"/>
      <c r="H56" s="12"/>
    </row>
    <row r="57" spans="2:8" ht="15">
      <c r="B57" s="5" t="s">
        <v>250</v>
      </c>
      <c r="C57" s="6" t="s">
        <v>251</v>
      </c>
      <c r="D57" s="4">
        <v>-76984.8</v>
      </c>
      <c r="E57" s="10">
        <f>+E24+E42+E55</f>
        <v>1200552.2247600146</v>
      </c>
      <c r="F57" s="12"/>
      <c r="G57" s="12"/>
      <c r="H57" s="12"/>
    </row>
    <row r="58" spans="2:8" ht="45">
      <c r="B58" s="5" t="s">
        <v>252</v>
      </c>
      <c r="C58" s="6" t="s">
        <v>253</v>
      </c>
      <c r="D58" s="4">
        <v>106631.5</v>
      </c>
      <c r="E58" s="10">
        <v>29630.4897</v>
      </c>
      <c r="G58" s="12"/>
      <c r="H58" s="12"/>
    </row>
    <row r="59" spans="2:8" ht="45">
      <c r="B59" s="5" t="s">
        <v>254</v>
      </c>
      <c r="C59" s="6" t="s">
        <v>255</v>
      </c>
      <c r="D59" s="4">
        <v>29646.7</v>
      </c>
      <c r="E59" s="10">
        <v>1230182.7144600155</v>
      </c>
      <c r="F59" s="12"/>
      <c r="G59" s="12"/>
      <c r="H59" s="12"/>
    </row>
    <row r="60" spans="1:120" ht="12.75"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</row>
    <row r="61" ht="15">
      <c r="E61" s="8"/>
    </row>
    <row r="62" ht="15">
      <c r="E62" s="8"/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Солонго Батсүх</dc:creator>
  <cp:keywords/>
  <dc:description/>
  <cp:lastModifiedBy>Home</cp:lastModifiedBy>
  <dcterms:created xsi:type="dcterms:W3CDTF">2019-03-05T12:44:08Z</dcterms:created>
  <dcterms:modified xsi:type="dcterms:W3CDTF">2019-04-01T03:22:11Z</dcterms:modified>
  <cp:category/>
  <cp:version/>
  <cp:contentType/>
  <cp:contentStatus/>
</cp:coreProperties>
</file>