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3"/>
  </bookViews>
  <sheets>
    <sheet name="СБД" sheetId="1" r:id="rId1"/>
    <sheet name="ОДТ" sheetId="2" r:id="rId2"/>
    <sheet name="ӨӨТ" sheetId="3" r:id="rId3"/>
    <sheet name="МГТ" sheetId="4" r:id="rId4"/>
  </sheets>
  <definedNames>
    <definedName name="_xlnm._FilterDatabase" localSheetId="1" hidden="1">'ОДТ'!$C$5:$E$111</definedName>
    <definedName name="Excel_BuiltIn__FilterDatabase" localSheetId="1">'ОДТ'!$C$5:$E$111</definedName>
    <definedName name="Excel_BuiltIn_Print_Area" localSheetId="3">'МГТ'!$A$1:$D$67</definedName>
    <definedName name="Excel_BuiltIn_Print_Area" localSheetId="1">'ОДТ'!$C$1:$E$113</definedName>
    <definedName name="Excel_BuiltIn_Print_Area" localSheetId="2">'ӨӨТ'!$A$1:$G$32</definedName>
    <definedName name="Excel_BuiltIn_Print_Area" localSheetId="0">'СБД'!$C$1:$E$149</definedName>
    <definedName name="_xlnm.Print_Area" localSheetId="3">'МГТ'!$A$1:$D$67</definedName>
    <definedName name="_xlnm.Print_Area" localSheetId="1">'ОДТ'!$C$1:$E$113</definedName>
    <definedName name="_xlnm.Print_Area" localSheetId="2">'ӨӨТ'!$A$1:$G$32</definedName>
    <definedName name="_xlnm.Print_Area" localSheetId="0">'СБД'!$C$1:$E$149</definedName>
  </definedNames>
  <calcPr fullCalcOnLoad="1"/>
</workbook>
</file>

<file path=xl/sharedStrings.xml><?xml version="1.0" encoding="utf-8"?>
<sst xmlns="http://schemas.openxmlformats.org/spreadsheetml/2006/main" count="377" uniqueCount="348">
  <si>
    <t>БАЛАНС</t>
  </si>
  <si>
    <t>СТ-1</t>
  </si>
  <si>
    <t>"АРДКРЕДИТ" БАНК БУС САНХҮҮГИЙН БАЙГУУЛЛАГА</t>
  </si>
  <si>
    <t>2023 оны 12 сарын 31 өдөр</t>
  </si>
  <si>
    <t>/Төгрөгөөр/</t>
  </si>
  <si>
    <t>БАЛАНСЫН ЗҮЙЛ</t>
  </si>
  <si>
    <t>Эхний үлдэгдэл</t>
  </si>
  <si>
    <t>Эцсийн үлдэгдэл</t>
  </si>
  <si>
    <t>1-р сарын 1</t>
  </si>
  <si>
    <t>12-р сарын 31</t>
  </si>
  <si>
    <t>ХӨРӨНГӨ</t>
  </si>
  <si>
    <t>ЭРГЭЛТИЙН ХӨРӨНГӨ</t>
  </si>
  <si>
    <t>1 Мөнгөн хөрөнгө</t>
  </si>
  <si>
    <t>1.1 Бэлэн мөнгө</t>
  </si>
  <si>
    <t>1.2 Банк, санхүүгийн байгууллагад байршуулсан харилцах</t>
  </si>
  <si>
    <t>1.3 Банк, санхүүгийн байгууллагад байршуулсан хадгаламж</t>
  </si>
  <si>
    <t>2 Богино хугацаат хөрөнгө оруулалт /цэврээр/</t>
  </si>
  <si>
    <t>2.1 Үнэт цаас</t>
  </si>
  <si>
    <t>2.2 Арилжааны үнэт цаас</t>
  </si>
  <si>
    <t>2.3 Богино хугацаат хөрөнгө оруулалтын үнэт цаас</t>
  </si>
  <si>
    <t>2.4 (Хөрөнгө оруулалтын үнэт цаасны эрсдэлийн сан)</t>
  </si>
  <si>
    <t>2.5  Өрийн бичиг</t>
  </si>
  <si>
    <t>3 Зээл /цэврээр/</t>
  </si>
  <si>
    <t>3.1 Нийт зээл</t>
  </si>
  <si>
    <t>3.1.1 Хэвийн зээл</t>
  </si>
  <si>
    <t>3.1.2 Хугацаа хэтэрсэн зээл</t>
  </si>
  <si>
    <t>3.1.3 Чанаргүй зээл</t>
  </si>
  <si>
    <t>3.1.3.1 Хэвийн бус зээл</t>
  </si>
  <si>
    <t>3.1.3.2 Эргэлзээтэй зээл</t>
  </si>
  <si>
    <t>3.1.3.3 Муу зээл</t>
  </si>
  <si>
    <t>3.1.4 (Зээлийн эрсдэлийн сан)</t>
  </si>
  <si>
    <t>4 Санхүүгийн түрээсийн тооцооны авлага /цэврээр/</t>
  </si>
  <si>
    <t>4.1 Нийт санхүүгийн түрээсийн тооцооны авлага/төгрөгийн/</t>
  </si>
  <si>
    <t>4.1.1 Хэвийн санхүүгийн түрээсийн тооцооны авлага</t>
  </si>
  <si>
    <t>4.1.2 Хугацаа хэтэрсэн санхүүгийн түрээсийн тооцооны авлага</t>
  </si>
  <si>
    <t>4.1.3 Чанаргүй санхүүгийн түрээсийн тооцооны авлага</t>
  </si>
  <si>
    <t>4.1.3.1 Хэвийн бус санхүүгийн түрээсийн тооцооны авлага</t>
  </si>
  <si>
    <t>4.1.3.2 Эргэлзээтэй санхүүгийн түрээсийн тооцооны авлага</t>
  </si>
  <si>
    <t>4.1.3.3Муу санхүүгийн түрээс тооцооны авлага</t>
  </si>
  <si>
    <t>4.2 Нийт санхүүгийн түрээсийн тооцооны авлага/валютаар/</t>
  </si>
  <si>
    <t>4.2.1 Хэвийн санхүүгийн түрээсийн тооцооны авлага</t>
  </si>
  <si>
    <t>4.2.2 Хугацаа хэтэрсэн санхүүгийн түрээсийн тооцооны авлага</t>
  </si>
  <si>
    <t>4.2.3 Чанаргүй санхүүгийн түрээсийн тооцооны авлага</t>
  </si>
  <si>
    <t>4.2.3.1 Хэвийн бус санхүүгийн түрээсийн тооцооны авлага</t>
  </si>
  <si>
    <t>4.2.3.2 Эргэлзээтэй санхүүгийн түрээсийн тооцооны авлага</t>
  </si>
  <si>
    <t xml:space="preserve">4.2.3.3 Муу санхүүгийн түрээс тооцооны авлага </t>
  </si>
  <si>
    <t>4.3 (Санхүүгийн түрээсийн эрсдэлийн сан)</t>
  </si>
  <si>
    <t>5 Факторингийн тооцооны авлага /цэврээр/</t>
  </si>
  <si>
    <t>5.1 Факторингийн тооцооны нийт авлага /төгрөгөөр/</t>
  </si>
  <si>
    <t>5.1.1 Хугацаандаа байгаа факторингийн тооцооны авлага</t>
  </si>
  <si>
    <t>5.1.2 Хугацаа хэтэрсэн факторингийн тооцооны авлага</t>
  </si>
  <si>
    <t>5.1.3 Чанаргүй факторингийн тооцооны авлага</t>
  </si>
  <si>
    <t>5.1.3.1 Хэвийн бус факторингийн тооцооны авлага</t>
  </si>
  <si>
    <t>5.1.3.2 Эргэлзээтэй факторингийн тооцооны авлага</t>
  </si>
  <si>
    <t>5.1.3.3 Муу факторингийн тооцооны авлага</t>
  </si>
  <si>
    <t>5.2 Факторингийн тооцооны нийт авлага /валютаар/</t>
  </si>
  <si>
    <t>5.2.1 Хугацаандаа байгаа факторингийн тооцооны авлага</t>
  </si>
  <si>
    <t>5.2.2 Хугацаа хэтэрсэн факторингийн тооцооны авлага</t>
  </si>
  <si>
    <t>5.2.3 Чанаргүй факторингийн тооцооны авлага</t>
  </si>
  <si>
    <t>5.2.3.1 Хэвийн бус факторингийн тооцооны авлага</t>
  </si>
  <si>
    <t>5.2.3.2 Эргэлзээтэй факторингийн тооцооны авлага</t>
  </si>
  <si>
    <t>5.2.3.3 Муу факторингийн тооцооны авлага</t>
  </si>
  <si>
    <t>5.3 (Факторингийн авлагын эрсдэлийн сан)</t>
  </si>
  <si>
    <t>6 Санхүүгийн деривативын авлага</t>
  </si>
  <si>
    <t>7 Бусад авлага</t>
  </si>
  <si>
    <t>7.1 Бусад  авлага</t>
  </si>
  <si>
    <t>7.2 (Найдваргүй авлагын нөөц)</t>
  </si>
  <si>
    <t>7.3 Хуримтлуулж тооцсон хүүгийн авлага</t>
  </si>
  <si>
    <t>7.3.1 Хуримтлуулж тооцсон зээлийн хүүгийн авлага</t>
  </si>
  <si>
    <t>7.3.2 Хуримтлуулж тооцсон санхүүгийн түрээсийн  хүүгийн авлага</t>
  </si>
  <si>
    <t>7.3.3 Хуримтлуулж тооцсон үнэт цаасны хүүгийн  авлага</t>
  </si>
  <si>
    <t>7.3.4 Хуримтлуулж тооцсон  факторингийн хүүгийн  авлага</t>
  </si>
  <si>
    <t>7.4  Салбар хоорондын тооцооны авлага</t>
  </si>
  <si>
    <t>8 Бусад  хөрөнгө</t>
  </si>
  <si>
    <t>8.1 Урьдчилж төлсөн зардал, тооцоо</t>
  </si>
  <si>
    <t>8.2 Өмчлөх бусад үл хөдлөх хөрөнгө</t>
  </si>
  <si>
    <t>8.2.1 Хэвийн өмчлөх бусад үл хөдлөх хөрөнгө</t>
  </si>
  <si>
    <t>8.2.2 Хугацаа хэтэрсэн өмчлөх бусад үл хөдлөх хөрөнгө</t>
  </si>
  <si>
    <t>8.2.3 Чанаргүй өмчлөх бусад үл хөдлөх хөрөнгө</t>
  </si>
  <si>
    <t>8.2.3.1 Хэвийн бус өмчлөх бусад үл хөдлөх хөрөнгө</t>
  </si>
  <si>
    <t>8.2.3.2 Эргэлзээтэй өмчлөх бусад үл хөдлөх хөрөнгө</t>
  </si>
  <si>
    <t>8.2.3.3 Муу өмчлөх бусад үл хөдлөх хөрөнгө</t>
  </si>
  <si>
    <t xml:space="preserve">8.3 (Өмчлөх бусад үл хөдлөх хөрөнгийн эрсдэлийн сан) </t>
  </si>
  <si>
    <t>8.4 Материал, үнэ бүхий зүйлс</t>
  </si>
  <si>
    <t>8.5 Бусад</t>
  </si>
  <si>
    <t>9 Эргэлтийн хөрөнгийн нийт дүн</t>
  </si>
  <si>
    <t>ЭРГЭЛТИЙН БУС ХӨРӨНГӨ</t>
  </si>
  <si>
    <t>10 Үндсэн хөрөнгө</t>
  </si>
  <si>
    <t>10.1 Барилга байгууламж</t>
  </si>
  <si>
    <t>10.2 Хуримтлагдсан элэгдэл (барилга байгууламж)</t>
  </si>
  <si>
    <t>10.3 Эд хогшил</t>
  </si>
  <si>
    <t>10.4 Хуримтлагдсан элэгдэл (эд хогшил)</t>
  </si>
  <si>
    <t>10.5 Техник хэрэгсэл</t>
  </si>
  <si>
    <t>10.6 Хуримтлагдсан элэгдэл (техник хэрэгсэл)</t>
  </si>
  <si>
    <t>10.7 Дуусаагүй барилга</t>
  </si>
  <si>
    <t>11 Биет бус хөрөнгө</t>
  </si>
  <si>
    <t>11.1 Биет бус хөрөнгө</t>
  </si>
  <si>
    <t>11.2 Элэгдэл (биет бус хөрөнгө)</t>
  </si>
  <si>
    <t>12 Эргэлтийн бус хөрөнгийн дүн</t>
  </si>
  <si>
    <t>13 НИЙТ ХӨРӨНГИЙН ДҮН</t>
  </si>
  <si>
    <t>ӨР ТӨЛБӨР</t>
  </si>
  <si>
    <t>14 БОГИНО ХУГАЦААТ ӨР ТӨЛБӨР</t>
  </si>
  <si>
    <t>14.1 Банк, санхүүгийн байгууллагаас авсан богино хугацаат зээл</t>
  </si>
  <si>
    <t>14.2 Банк, санхүүгийн байгууллагаас авсан  богино хугацаат зээлийн хугацаа хэтрэлт</t>
  </si>
  <si>
    <t>14.3 Өрийн бичгээрх өглөг</t>
  </si>
  <si>
    <t>14.4 Санхүүгийн деривативын өглөг</t>
  </si>
  <si>
    <t>14.5 Төслийн зээлийн богино хугацаат санхүүжилт</t>
  </si>
  <si>
    <t>15 Бусад эх үүсвэр</t>
  </si>
  <si>
    <t>15.1 Итгэлцлийн үйлчилгээний өглөг</t>
  </si>
  <si>
    <t>15.2 Факторингийн үйлчилгээний өглөг</t>
  </si>
  <si>
    <t xml:space="preserve">15.3 Мөнгөн гуйвуулгын өглөг </t>
  </si>
  <si>
    <t>15.4 Зээлийн батлан даалтанд байршуулсан эх үүсвэр</t>
  </si>
  <si>
    <t>15.5 Төлбөрийн болон зээлийн картын үйлчилгээтэй холбоотой өглөг</t>
  </si>
  <si>
    <t>16 Бусад  өр төлбөр</t>
  </si>
  <si>
    <t>16.1 Хуримтлуулж тооцсон хүүгийн өглөг</t>
  </si>
  <si>
    <t>16.1.1 Хуримтлуулж тооцсон зээлийн  хүүгийн өглөг</t>
  </si>
  <si>
    <t>16.1.2 Хуримтлуулж тооцсон үнэт цаасны хүүгийн өглөг</t>
  </si>
  <si>
    <t>16.1.3 Хуримтлуулж тооцсон бусад хүүгийн өглөг</t>
  </si>
  <si>
    <t>16.2 Бусад өглөг</t>
  </si>
  <si>
    <t>16.2.1 Салбар хоорондын тооцооны өглөг</t>
  </si>
  <si>
    <t>16.2.2 Ногдол ашгийн өглөг</t>
  </si>
  <si>
    <t>16.2.3 Цалингийн өглөг</t>
  </si>
  <si>
    <t>16.2.4 ЭМД,НДШ-ийн өглөг</t>
  </si>
  <si>
    <t>16.2.5 ХХОАТ-ын өглөг</t>
  </si>
  <si>
    <t>16.2.6 Орлогын албан татварын өглөг</t>
  </si>
  <si>
    <t>16.2.7 Бусад</t>
  </si>
  <si>
    <t>17 Богино хугацаат өр төлбөрийн дүн</t>
  </si>
  <si>
    <t>18 УРТ ХУГАЦААТ ӨР ТӨЛБӨР</t>
  </si>
  <si>
    <t>18.1 Банк, санхүүгийн байгууллагаас авсан урт хугацаат зээл</t>
  </si>
  <si>
    <t>18.2 Банк, санхүүгийн байгууллагаас авсан урт хугацаат зээлийн  хугацаа хэтрэлт</t>
  </si>
  <si>
    <t>18.3 Төслийн зээлийн урт хугацаат санхүүжилт</t>
  </si>
  <si>
    <t>18 Урт  хугацаат өр төлбөрийн дүн</t>
  </si>
  <si>
    <t>19 Нийт өр төлбөрийн дүн</t>
  </si>
  <si>
    <t>ЭЗЭМШИГЧДИЙН ӨМЧ</t>
  </si>
  <si>
    <t>20.1 Энгийн хувьцаа</t>
  </si>
  <si>
    <t>20.2 Давуу эрхтэй хувьцаа</t>
  </si>
  <si>
    <t>20.3 Халаасны хувьцаа</t>
  </si>
  <si>
    <t>20 Хувьцаат капиталын дүн</t>
  </si>
  <si>
    <t>21 Бусад өмч</t>
  </si>
  <si>
    <t xml:space="preserve">21.1 Нэмж төлөгдсөн капитал </t>
  </si>
  <si>
    <t>21.2 Хандивын капитал</t>
  </si>
  <si>
    <t>21.3 Дахин үнэлгээний нэмэгдэл</t>
  </si>
  <si>
    <t>21.4 Хоёрдогч өглөг /5 жилээс дээш хугацаатай/</t>
  </si>
  <si>
    <t xml:space="preserve">    21.5 Хуримтлагдсан ашиг /алдагдал/</t>
  </si>
  <si>
    <t xml:space="preserve">      21.5.1 Тайлант үеийн ашиг /алдагдал/</t>
  </si>
  <si>
    <t xml:space="preserve">      21.5.2 Өмнөх үеийн ашиг /алдагдал/</t>
  </si>
  <si>
    <t>21.6 Нөөцийн сан</t>
  </si>
  <si>
    <t>21.7 Нийгмийн хөгжлийн сан</t>
  </si>
  <si>
    <t>22 Эзэмшигчдийн өмчийн дүн</t>
  </si>
  <si>
    <t>23 ӨР ТӨЛБӨР БА ЭЗЭМШИГЧДИЙН ӨМЧИЙН ДҮН</t>
  </si>
  <si>
    <t>ЕРӨНХИЙ НЯГТЛАН БОДОГЧ</t>
  </si>
  <si>
    <t>ОРЛОГО ҮР ДҮНГИЙН ТАЙЛАН</t>
  </si>
  <si>
    <t>СТ-2</t>
  </si>
  <si>
    <t>Үзүүлэлт</t>
  </si>
  <si>
    <t>1. Хүүгийн орлого</t>
  </si>
  <si>
    <t>1.1 Хугацаандаа байгаа зээлийн хүүгийн орлого</t>
  </si>
  <si>
    <t>1.2 Хугацаа хэтэрсэн зээлийн хүүгийн орлого</t>
  </si>
  <si>
    <t>1.3 Үнэт цаасны хүүгийн орлого</t>
  </si>
  <si>
    <t>1.4 Хугацаандаа байгаа санхүүгийн түрээсийн хүүгийн орлого</t>
  </si>
  <si>
    <t>1.5 Хугацаа хэтэрсэн санхүүгийн түрээсийн хүүгийн орлого</t>
  </si>
  <si>
    <t>1.6 Хугацаандаа байгаа Факторингийн үйлчилгээний хүүгийн орлого</t>
  </si>
  <si>
    <t xml:space="preserve">1.7 Хугацаа хэтэрсэн Факторингийн үйлчилгээний хүүгийн орлого </t>
  </si>
  <si>
    <t>1.8 Харилцах дансны хүүгийн орлого</t>
  </si>
  <si>
    <t>1.9 Банкин дахь хадгаламжийн хүүгийн орлого</t>
  </si>
  <si>
    <t>1.10 Хүүгийн орлогын буцаалт</t>
  </si>
  <si>
    <t>2. Хүүгийн зардал</t>
  </si>
  <si>
    <t>2.1 Банкны байгууллагаас авсан зээлийн хүүгийн зардал</t>
  </si>
  <si>
    <t>2.2 Бусад санхүүгийн байгууллагаас авсан зээлийн хүүгийн зардал</t>
  </si>
  <si>
    <t>2.3 Төслийн зээлийн санхүүжилтын хүүгийн зардал</t>
  </si>
  <si>
    <t>2.4 Өрийн бичгийн хүүгийн зардал</t>
  </si>
  <si>
    <t>2.5 Хүүгийн зардлын буцаалт</t>
  </si>
  <si>
    <t>3. Цэвэр хүүгийн орлого  (1-2)</t>
  </si>
  <si>
    <t>4. Хүүгийн бус орлого  (4.1+4.2+4.3)</t>
  </si>
  <si>
    <t>4.1. Арилжааны цэвэр орлого (4.1.1+4.1.2)</t>
  </si>
  <si>
    <t>4.1.1 Гадаад валютын арилжааны орлого</t>
  </si>
  <si>
    <t>4.1.2 Үнэт цаасны арилжааны орлого</t>
  </si>
  <si>
    <t>4.2. Ханш болон үнэлгээний тэгшитгэлийн орлого (4.2.1+4.2.2)</t>
  </si>
  <si>
    <t>4.2.1 Гадаад валютын ханшийн тэгшитгэлийн орлого</t>
  </si>
  <si>
    <t>4.2.2 Үнэт цаасны ханшийн тэгшитгэлийн орлого</t>
  </si>
  <si>
    <t>4.3. Санхүүгийн үйлчилгээний шимтгэл (4.3.1+…+4.3.6)</t>
  </si>
  <si>
    <t>4.3.1 Санхүүгийн түрээсийн орлого</t>
  </si>
  <si>
    <t>4.3.2 Итгэлцлийн үйлчилгээний орлого</t>
  </si>
  <si>
    <t>4.3.3 Мөнгөн гуйвуулгын орлого</t>
  </si>
  <si>
    <t>4.3.4 Картын үйлчилгээний орлого</t>
  </si>
  <si>
    <t>4.3.5 Санхүүгийн зөвлөгөө, мэдээлэл өгөх үйлчилгээний орлого</t>
  </si>
  <si>
    <t>4.3.6 Үйлчилгээний хураамж, шимтгэлийн орлого</t>
  </si>
  <si>
    <t>4.3.7 Бусад үйлчилгээ</t>
  </si>
  <si>
    <t>5. Хүүгийн бус зардал (5.1+5.2+5.3)</t>
  </si>
  <si>
    <t>5.1. Арилжаа болон ханшийн тэгшитгэлийн зардал (5.1.1+…+5.1.4)</t>
  </si>
  <si>
    <t xml:space="preserve">5.1.1 Гадаад валютын арилжааны алдагдал </t>
  </si>
  <si>
    <t>5.1.2 Үнэт цаасны арилжааны алдагдал</t>
  </si>
  <si>
    <t>5.1.3 Гадаад валютын ханшийн тэгшитгэлийн зардал</t>
  </si>
  <si>
    <t>5.1.4 Үнэт цаасны үнэлгээний тэгшитгэлийн зардал</t>
  </si>
  <si>
    <t>5.2. Боловсон хүчний холбогдолтой зардал (5.2.1+..+5.2.10)</t>
  </si>
  <si>
    <t>5.2.1 Үндсэн болон нэмэгдэл цалин</t>
  </si>
  <si>
    <t>5.2.2 Ажилтнуудад олгосон нэмэгдэл цалин, урамшуулал</t>
  </si>
  <si>
    <t>5.2.3 Ажилтнуудад олгосон нөхөн олговор хөнгөлөлт</t>
  </si>
  <si>
    <t>5.2.4 Ажилтнуудад олгосон тэтгэмж, нийгмийн халамж</t>
  </si>
  <si>
    <t>5.2.5 Гэрээгээр ажиллагсдын ажлын хөлс</t>
  </si>
  <si>
    <t>5.2.6 Нийгмийн даатгал, эрүүл мэндийн даатгалын зардал</t>
  </si>
  <si>
    <t>5.2.7 Албан томилолт</t>
  </si>
  <si>
    <t>5.2.8 Сургалтын зардал</t>
  </si>
  <si>
    <t>5.2.9 Бусад</t>
  </si>
  <si>
    <t>5.3. Бусад зардал  (5.3.1+…5.3.26)</t>
  </si>
  <si>
    <t>5.3.1 Үнэт цаас болон түүнтэй холбоотой авлагыг барагдуулахтай холбоотой гарсан зардал</t>
  </si>
  <si>
    <t>5.3.2 Зээл болон  түүнтэй холбоотой авлагыг барагдуулахтай холбогдон гарсан зардал</t>
  </si>
  <si>
    <t>5.3.3 Санхүүгийн түрээсийн үйл ажиллагаатай холбогдон гарсан зардал</t>
  </si>
  <si>
    <t>5.3.4 Факторингийн үйл ажиллагаатай холбогдон гарсан зардал</t>
  </si>
  <si>
    <t>5.3.5 Итгэлцлийн үйлчилгээ болон түүнтэй холбогдон гарсан зардал</t>
  </si>
  <si>
    <t>5.3.6 Аудитын төлбөр, мэргэжлийн үйлчилгээ</t>
  </si>
  <si>
    <t>5.3.7 Даатгал</t>
  </si>
  <si>
    <t>5.3.8 Түрээс</t>
  </si>
  <si>
    <t>5.3.9 Ашиглалтын зардал /цахилгаан, уур ус, дулаан, цэвэр, бохир ус/</t>
  </si>
  <si>
    <t>5.3.10 Үндсэн хөрөнгийн элэгдлийн зардал</t>
  </si>
  <si>
    <t>5.3.11 Харуул, хамгаалалтын зардал</t>
  </si>
  <si>
    <t>5.3.12 Харилцаа холбоо, интернет</t>
  </si>
  <si>
    <t>5.3.13 Шатахуун болон тээврийн зардал</t>
  </si>
  <si>
    <t>5.3.14 Сэлбэг хэрэгсэл, засвар үйлчилгээ</t>
  </si>
  <si>
    <t>5.3.15 Зохицуулалтын хураамжийн  зардал</t>
  </si>
  <si>
    <t>5.3.16 Хөдөлмөр хамгаалал, галын аюулаас хамгаалах зардал</t>
  </si>
  <si>
    <t>5.3.17 Захиалгат хэвлэлийн зардал</t>
  </si>
  <si>
    <t>5.3.18 Автоматжуулалттай холбоотой урсгал зардал</t>
  </si>
  <si>
    <t>5.3.19 Ногдол ашиг</t>
  </si>
  <si>
    <t>5.3.20 Зар сурталчилгаа, маркетингийн судалгаа</t>
  </si>
  <si>
    <t>5.3.21 Бичиг хэргийн зардал</t>
  </si>
  <si>
    <t>5.3.22 Ариун цэврийн зардал</t>
  </si>
  <si>
    <t>5.3.23 Үл хөдлөх хөрөнгийн татвар</t>
  </si>
  <si>
    <t>5.3.24 Харилцагчдын сургалт судалгааны зардал</t>
  </si>
  <si>
    <t>5.3.25 Бусад</t>
  </si>
  <si>
    <t>6. ЦЭВЭР ХҮҮГИЙН БУС ОРЛОГО/ЗАРДЛЫН ДҮН  (4-5)</t>
  </si>
  <si>
    <t>7. Болзошгүй эрсдэлийн сан байгуулахаас өмнөх үйл ажиллагааны ашиг/алдагдал (3+6)</t>
  </si>
  <si>
    <t>8. Болзошгүй эрсдэлийн зардал</t>
  </si>
  <si>
    <t>8.1 Үнэт цаасны эрсдэлийн зардал</t>
  </si>
  <si>
    <t>8.2 Зээлийн эрсдэлийн зардал</t>
  </si>
  <si>
    <t>8.3 Санхүүгийн түрээсийн үйлчилгээний эрсдэлийн зардал</t>
  </si>
  <si>
    <t>8.4 Факторингийн үйлчилгээний эрсдэлийн зардал</t>
  </si>
  <si>
    <t>8.5 Найдваргүй авлагын нөөцийн  зардал</t>
  </si>
  <si>
    <t>8.6 Өмчлөх бусад үл хөдлөх хөрөнгийн эрсдэлийн зардал</t>
  </si>
  <si>
    <t>9. ҮНДСЭН ҮЙЛ АЖИЛЛАГААНЫ АШИГ/АЛДАГДАЛ (7-8)</t>
  </si>
  <si>
    <t>10. Үндсэн бус үйл ажиллагааны орлого</t>
  </si>
  <si>
    <t>10.1 Алданги</t>
  </si>
  <si>
    <t>10.2 Үндсэн хөрөнгө борлуулсны орлого</t>
  </si>
  <si>
    <t>10.3 Ногдол ашгийн орлого</t>
  </si>
  <si>
    <t>10.4 Хандив</t>
  </si>
  <si>
    <t>10.5 Тэнцлийн гадуурх тооцооноос хийгдсэн төлөгдөлт</t>
  </si>
  <si>
    <t>10.6 Бусад</t>
  </si>
  <si>
    <t>11. Үндсэн бус үйл ажиллагааны зардал</t>
  </si>
  <si>
    <t>11.1 Зочин төлөөлөгчийн зардал</t>
  </si>
  <si>
    <t>11.2 Торгуулийн зардал</t>
  </si>
  <si>
    <t>11.3 Хөрөнгө данснаас хассаны гарз</t>
  </si>
  <si>
    <t>11.4 Баяр ёслол</t>
  </si>
  <si>
    <t>11.5 Бусад</t>
  </si>
  <si>
    <t>12. Ердийн үйл ажиллагааны ашиг/алдагдал  / (9+10-11)</t>
  </si>
  <si>
    <t>13. Ердийн бус орлого</t>
  </si>
  <si>
    <t>14. Ердийн бус зардал</t>
  </si>
  <si>
    <t>15. Татвар төлөхийн өмнөх ашиг/алдагдал  (12+13-14)</t>
  </si>
  <si>
    <t>16. Орлогын татварын зардал</t>
  </si>
  <si>
    <t>17. ЦЭВЭР АШИГ (15-16)</t>
  </si>
  <si>
    <t>Орлого</t>
  </si>
  <si>
    <t>Зардал</t>
  </si>
  <si>
    <t>Ашиг</t>
  </si>
  <si>
    <t>Санхүүгийн зохицуулах хорооны</t>
  </si>
  <si>
    <t>2008 оны 03-р тогтоолын хавсралт 1</t>
  </si>
  <si>
    <t>ӨМЧИЙН ӨӨРЧЛӨЛТИЙН ТАЙЛАН</t>
  </si>
  <si>
    <t>СТ-3</t>
  </si>
  <si>
    <t>"АРДКРЕДИТ ББСБ" ХК</t>
  </si>
  <si>
    <t>(Аж ахуйн нэгж, байгууллагын нэр )</t>
  </si>
  <si>
    <t>Хувьцаат капитал</t>
  </si>
  <si>
    <t>Нэмж төлөгдсөн капитал</t>
  </si>
  <si>
    <t>Дахин үнэлгээний нөөц</t>
  </si>
  <si>
    <t>Гадаад валютын хөрвүүлэлтийн нөөц</t>
  </si>
  <si>
    <t>Хуримтлагдсан ашиг</t>
  </si>
  <si>
    <t>Нийт дүн</t>
  </si>
  <si>
    <t>2021 оны 12-р сарын 31-ны үлдэгдэл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</si>
  <si>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</si>
  <si>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</si>
  <si>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</si>
  <si>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</si>
  <si>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</si>
  <si>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</si>
  <si>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</si>
  <si>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Ногдол ашиг</t>
  </si>
  <si>
    <t>Хувьцаат капиталын өсөлт</t>
  </si>
  <si>
    <t>2022 оны 12-р сарын 31-ны үлдэгдэл</t>
  </si>
  <si>
    <t>2023 оны 12-р сарын 31-ны үлдэгдэл</t>
  </si>
  <si>
    <t>МӨНГӨН ГҮЙЛГЭЭНИЙ ТАЙЛАН</t>
  </si>
  <si>
    <t>Өмнөх оны дүн</t>
  </si>
  <si>
    <t>Тайлант оны дүн</t>
  </si>
  <si>
    <t>1 Үйл ажиллагааны мөнгөн гүйлгээний дүн</t>
  </si>
  <si>
    <t>1.1 Үндсэн үйл ажиллагааны мөнгөн орлого</t>
  </si>
  <si>
    <t>1.1.1 Зээлийн хүүгийн орлого</t>
  </si>
  <si>
    <t>1.1.2 Үнэт цаасны хүүгийн орлого</t>
  </si>
  <si>
    <t>1.1.3 Факторингийн үйлчилгээний хүүгийн орлого</t>
  </si>
  <si>
    <t>1.1.4 Харилцах дансны хүүгийн орлого</t>
  </si>
  <si>
    <t>1.1.5 Банкин дахь хадгаламжийн хүүгийн орлого</t>
  </si>
  <si>
    <t>1.1.6 Санхүүгийн түрээсийн орлого</t>
  </si>
  <si>
    <t>1.1.7 Гадаад валютын арилжааны орлого</t>
  </si>
  <si>
    <t>1.1.8 Үнэт цаасны арилжааны орлого</t>
  </si>
  <si>
    <t>1.1.9 Гадаад валютын ханшийн зөрүү</t>
  </si>
  <si>
    <t>1.1.10 Үнэт цаасны үнэлгээний зөрүү</t>
  </si>
  <si>
    <t>1.1.11 Итгэлцлийн үйлчилгээний орлого</t>
  </si>
  <si>
    <t>1.1.12 Мөнгөн гуйвуулгын орлого</t>
  </si>
  <si>
    <t>1.1.13 Картын үйлчилгээний орлого</t>
  </si>
  <si>
    <t>1.1.14 Санхүүгийн зөвлөгөө, мэдээлэл өгөх үйлчилгээний орлого</t>
  </si>
  <si>
    <t>1.1.15 Санхүүгийн түрээсийн орлого</t>
  </si>
  <si>
    <t>1.1.16 Үйлчилгээний хураамж, шимтгэлийн орлого</t>
  </si>
  <si>
    <t>1.1.17 Хүүгийн орлогын буцаалт</t>
  </si>
  <si>
    <t>1.1.18 Бусад үйлчилгээний орлого</t>
  </si>
  <si>
    <t>1.2 Үндсэн үйл ажиллагааны мөнгөн зарлага</t>
  </si>
  <si>
    <t>1.2.1 Банк, санхүүгийн байгууллагаас авсан зээлийн хүүгийн зардал</t>
  </si>
  <si>
    <t>1.2.2 Төслийн зээлийн санхүүжилтын хүүгийн зардал</t>
  </si>
  <si>
    <t>1.2.3 Өрийн бичгийн хүүд төлсөн мөнгө</t>
  </si>
  <si>
    <t>1.2.4 Хүүгийн зардлын буцаалт</t>
  </si>
  <si>
    <t>1.2.5 Үндсэн ба нэмэгдэл цалин</t>
  </si>
  <si>
    <t>1.2.6 Ажилтануудад олгосон нөхөн олговор, тэтгэмж</t>
  </si>
  <si>
    <t>1.2.7 Нийгмийн даатгал, эрүүл мэндийн даатгалын зардал</t>
  </si>
  <si>
    <t>1.2.8 Албан томилолт, сургалтын зардал</t>
  </si>
  <si>
    <t>1.2.9 Ашиглалтын зардалд төлсөн мөнгө</t>
  </si>
  <si>
    <t>1.2.10 Шатахуун, холбоо,  интернет, сэлбэг хэрэгсэлд төлсөн мөнгө</t>
  </si>
  <si>
    <t>1.2.11 Бичиг хэргийн зардал, ариун цэврийн зардал</t>
  </si>
  <si>
    <t>1.2.12 Татвар, даатгалын төлсөн мөнгө</t>
  </si>
  <si>
    <t>1.2.13 Зар сурталчилгаанд төлсөн мөнгө</t>
  </si>
  <si>
    <t>1.2.14 Үнэт цаас болон түүнтэй холбоотой авлагыг барагдуулахтай холбоотой гарсан мөнгө</t>
  </si>
  <si>
    <t>1.2.15 Зээл болон  түүнтэй холбоотой авлагыг барагдуулахтай холбогдон гарсан мөнгө</t>
  </si>
  <si>
    <t>1.2.16 Факторинг болон түүнтэй холбоотой авлагыг барагдуулахтай холбогдон гарсан мөнгө</t>
  </si>
  <si>
    <t>1.2.17 Итгэлцлийн үйлчилгээ болон түүнтэй холбогдон гарсан мөнгө</t>
  </si>
  <si>
    <t>1.2.18 Санхүүгийн түрээсийн үйл ажиллагаатай холбогдон гарах мөнгө</t>
  </si>
  <si>
    <t>1.2.19 Аудитын төлбөр,  мэргэжлийн  зөвлөгөө үйлчилгээний мөнгө</t>
  </si>
  <si>
    <t>1.2.20 Зохицуулалтын үйлчилгээний хураамжид төлсөн мөнгө</t>
  </si>
  <si>
    <t>1.2.21 Ногдол ашгаар олгосон мөнгө</t>
  </si>
  <si>
    <t>1.2.22 Бэлтгэн нийлүүлэгчид төлсөн бусад мөнгө</t>
  </si>
  <si>
    <t>1.2.23 Бусад үйлчилгээнд төлсөн мөнгө</t>
  </si>
  <si>
    <t>2 Үндсэн бус үйл ажиллагааны мөнгөн гүйлгээ</t>
  </si>
  <si>
    <t>2.1 Үндсэн бус үйл ажиллагааны мөнгөн орлого</t>
  </si>
  <si>
    <t>2.1.1 Үндсэн  ба хөрөнгө борлуулсны орлого</t>
  </si>
  <si>
    <t>2.1.2 Ногдол ашгийн орлого</t>
  </si>
  <si>
    <t>2.1.3 Хандив</t>
  </si>
  <si>
    <t>2.1.4 Бусад</t>
  </si>
  <si>
    <t>2.2 Үндсэн бус үйл ажиллагааны мөнгөн зарлага</t>
  </si>
  <si>
    <t>2.2.1 Баяр ёслол, зочин төлөөлөгчийн зардал</t>
  </si>
  <si>
    <t>2.2.2 Торгуулийн зардал</t>
  </si>
  <si>
    <t>2.2.3 Бусад</t>
  </si>
  <si>
    <t>3 Бүх цэвэр мөнгөн гүйлгээ</t>
  </si>
  <si>
    <t>4.1 МӨНГӨН ХӨРӨНГИЙН ЭХНИЙ ҮЛДЭГДЭЛ</t>
  </si>
  <si>
    <t>4.2 МӨНГӨН ХӨРӨНГИЙН ЭЦСИЙН ҮЛДЭГДЭЛ</t>
  </si>
  <si>
    <t>ГҮЙЦЭТГЭХ ЗАХИРАЛ</t>
  </si>
  <si>
    <t>Г.ТЭЛМЭН</t>
  </si>
  <si>
    <t>Х.ЦЭРЭННАДМИД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</si>
</sst>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* #,##0.00_);_(* \(#,##0.00\);_(* \-??_);_(@_)"/>
    <numFmt numFmtId="166" formatCode="0.0"/>
    <numFmt numFmtId="167" formatCode="[$-409]#,##0.00_);\(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Mo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i/>
      <u val="single"/>
      <sz val="10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left" vertical="center" wrapText="1"/>
    </xf>
    <xf numFmtId="165" fontId="4" fillId="33" borderId="11" xfId="42" applyNumberFormat="1" applyFont="1" applyFill="1" applyBorder="1" applyAlignment="1" applyProtection="1">
      <alignment horizontal="center" vertical="center" wrapText="1"/>
      <protection/>
    </xf>
    <xf numFmtId="166" fontId="3" fillId="33" borderId="11" xfId="0" applyNumberFormat="1" applyFont="1" applyFill="1" applyBorder="1" applyAlignment="1">
      <alignment horizontal="left" vertical="center" wrapText="1" indent="1"/>
    </xf>
    <xf numFmtId="165" fontId="3" fillId="33" borderId="11" xfId="42" applyNumberFormat="1" applyFont="1" applyFill="1" applyBorder="1" applyAlignment="1" applyProtection="1">
      <alignment horizontal="center" vertical="center" wrapText="1"/>
      <protection/>
    </xf>
    <xf numFmtId="165" fontId="3" fillId="0" borderId="11" xfId="42" applyNumberFormat="1" applyFont="1" applyFill="1" applyBorder="1" applyAlignment="1" applyProtection="1">
      <alignment vertical="center"/>
      <protection/>
    </xf>
    <xf numFmtId="165" fontId="3" fillId="0" borderId="11" xfId="42" applyNumberFormat="1" applyFont="1" applyFill="1" applyBorder="1" applyAlignment="1" applyProtection="1">
      <alignment horizontal="center" vertical="center" wrapText="1"/>
      <protection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4" fontId="4" fillId="33" borderId="11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/>
      <protection/>
    </xf>
    <xf numFmtId="4" fontId="3" fillId="33" borderId="11" xfId="69" applyNumberFormat="1" applyFont="1" applyFill="1" applyBorder="1" applyProtection="1">
      <alignment/>
      <protection locked="0"/>
    </xf>
    <xf numFmtId="166" fontId="4" fillId="33" borderId="11" xfId="0" applyNumberFormat="1" applyFont="1" applyFill="1" applyBorder="1" applyAlignment="1">
      <alignment horizontal="left" vertical="center" wrapText="1" indent="1"/>
    </xf>
    <xf numFmtId="166" fontId="3" fillId="33" borderId="11" xfId="0" applyNumberFormat="1" applyFont="1" applyFill="1" applyBorder="1" applyAlignment="1">
      <alignment horizontal="left" vertical="center" wrapText="1" indent="4"/>
    </xf>
    <xf numFmtId="167" fontId="4" fillId="33" borderId="11" xfId="0" applyNumberFormat="1" applyFont="1" applyFill="1" applyBorder="1" applyAlignment="1" applyProtection="1">
      <alignment/>
      <protection locked="0"/>
    </xf>
    <xf numFmtId="165" fontId="3" fillId="0" borderId="11" xfId="42" applyNumberFormat="1" applyFont="1" applyFill="1" applyBorder="1" applyAlignment="1" applyProtection="1">
      <alignment vertical="center"/>
      <protection locked="0"/>
    </xf>
    <xf numFmtId="166" fontId="3" fillId="33" borderId="11" xfId="0" applyNumberFormat="1" applyFont="1" applyFill="1" applyBorder="1" applyAlignment="1">
      <alignment horizontal="left" vertical="center" wrapText="1"/>
    </xf>
    <xf numFmtId="165" fontId="3" fillId="0" borderId="11" xfId="44" applyNumberFormat="1" applyFont="1" applyFill="1" applyBorder="1" applyAlignment="1" applyProtection="1">
      <alignment vertical="center"/>
      <protection locked="0"/>
    </xf>
    <xf numFmtId="166" fontId="3" fillId="33" borderId="11" xfId="0" applyNumberFormat="1" applyFont="1" applyFill="1" applyBorder="1" applyAlignment="1">
      <alignment horizontal="left" vertical="center" wrapText="1" indent="2"/>
    </xf>
    <xf numFmtId="165" fontId="5" fillId="33" borderId="11" xfId="0" applyNumberFormat="1" applyFont="1" applyFill="1" applyBorder="1" applyAlignment="1">
      <alignment horizontal="center" vertical="center" wrapText="1"/>
    </xf>
    <xf numFmtId="4" fontId="4" fillId="33" borderId="11" xfId="42" applyNumberFormat="1" applyFont="1" applyFill="1" applyBorder="1" applyAlignment="1" applyProtection="1">
      <alignment horizontal="right" vertical="center" wrapText="1"/>
      <protection/>
    </xf>
    <xf numFmtId="4" fontId="3" fillId="0" borderId="11" xfId="44" applyNumberFormat="1" applyFont="1" applyFill="1" applyBorder="1" applyAlignment="1" applyProtection="1">
      <alignment vertical="center"/>
      <protection locked="0"/>
    </xf>
    <xf numFmtId="165" fontId="5" fillId="33" borderId="11" xfId="42" applyNumberFormat="1" applyFont="1" applyFill="1" applyBorder="1" applyAlignment="1" applyProtection="1">
      <alignment horizontal="center" vertical="center" wrapText="1"/>
      <protection/>
    </xf>
    <xf numFmtId="166" fontId="6" fillId="33" borderId="11" xfId="0" applyNumberFormat="1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 horizontal="center"/>
    </xf>
    <xf numFmtId="165" fontId="3" fillId="33" borderId="0" xfId="42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166" fontId="4" fillId="34" borderId="11" xfId="0" applyNumberFormat="1" applyFont="1" applyFill="1" applyBorder="1" applyAlignment="1">
      <alignment horizontal="left" vertical="center" wrapText="1"/>
    </xf>
    <xf numFmtId="165" fontId="4" fillId="34" borderId="11" xfId="42" applyNumberFormat="1" applyFont="1" applyFill="1" applyBorder="1" applyAlignment="1" applyProtection="1">
      <alignment horizontal="center" vertical="center" wrapText="1"/>
      <protection/>
    </xf>
    <xf numFmtId="165" fontId="4" fillId="35" borderId="11" xfId="42" applyNumberFormat="1" applyFont="1" applyFill="1" applyBorder="1" applyAlignment="1" applyProtection="1">
      <alignment horizontal="center" vertical="center" wrapText="1"/>
      <protection/>
    </xf>
    <xf numFmtId="166" fontId="3" fillId="33" borderId="12" xfId="0" applyNumberFormat="1" applyFont="1" applyFill="1" applyBorder="1" applyAlignment="1">
      <alignment horizontal="left" vertical="center" wrapText="1" indent="1"/>
    </xf>
    <xf numFmtId="165" fontId="3" fillId="33" borderId="12" xfId="42" applyNumberFormat="1" applyFont="1" applyFill="1" applyBorder="1" applyAlignment="1" applyProtection="1">
      <alignment horizontal="center" vertical="center" wrapText="1"/>
      <protection/>
    </xf>
    <xf numFmtId="166" fontId="3" fillId="33" borderId="13" xfId="0" applyNumberFormat="1" applyFont="1" applyFill="1" applyBorder="1" applyAlignment="1">
      <alignment horizontal="left" vertical="center" wrapText="1" indent="1"/>
    </xf>
    <xf numFmtId="165" fontId="3" fillId="33" borderId="13" xfId="42" applyNumberFormat="1" applyFont="1" applyFill="1" applyBorder="1" applyAlignment="1" applyProtection="1">
      <alignment horizontal="center" vertical="center" wrapText="1"/>
      <protection/>
    </xf>
    <xf numFmtId="165" fontId="10" fillId="0" borderId="11" xfId="44" applyNumberFormat="1" applyFont="1" applyFill="1" applyBorder="1" applyAlignment="1" applyProtection="1">
      <alignment vertical="center"/>
      <protection locked="0"/>
    </xf>
    <xf numFmtId="166" fontId="4" fillId="34" borderId="13" xfId="0" applyNumberFormat="1" applyFont="1" applyFill="1" applyBorder="1" applyAlignment="1">
      <alignment horizontal="left" vertical="center" wrapText="1"/>
    </xf>
    <xf numFmtId="165" fontId="4" fillId="34" borderId="13" xfId="42" applyNumberFormat="1" applyFont="1" applyFill="1" applyBorder="1" applyAlignment="1" applyProtection="1">
      <alignment horizontal="center" vertical="center" wrapText="1"/>
      <protection/>
    </xf>
    <xf numFmtId="165" fontId="3" fillId="0" borderId="13" xfId="42" applyNumberFormat="1" applyFont="1" applyFill="1" applyBorder="1" applyAlignment="1" applyProtection="1">
      <alignment horizontal="center" vertical="center" wrapText="1"/>
      <protection/>
    </xf>
    <xf numFmtId="166" fontId="5" fillId="33" borderId="13" xfId="0" applyNumberFormat="1" applyFont="1" applyFill="1" applyBorder="1" applyAlignment="1">
      <alignment horizontal="center" vertical="center" wrapText="1"/>
    </xf>
    <xf numFmtId="165" fontId="5" fillId="33" borderId="13" xfId="42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>
      <alignment horizontal="left" vertical="center" wrapText="1" indent="1"/>
    </xf>
    <xf numFmtId="165" fontId="4" fillId="33" borderId="13" xfId="42" applyNumberFormat="1" applyFont="1" applyFill="1" applyBorder="1" applyAlignment="1" applyProtection="1">
      <alignment horizontal="center" vertical="center" wrapText="1"/>
      <protection/>
    </xf>
    <xf numFmtId="166" fontId="3" fillId="33" borderId="13" xfId="0" applyNumberFormat="1" applyFont="1" applyFill="1" applyBorder="1" applyAlignment="1">
      <alignment horizontal="left" vertical="center" wrapText="1" indent="2"/>
    </xf>
    <xf numFmtId="165" fontId="10" fillId="0" borderId="11" xfId="42" applyNumberFormat="1" applyFont="1" applyFill="1" applyBorder="1" applyAlignment="1" applyProtection="1">
      <alignment vertical="center"/>
      <protection locked="0"/>
    </xf>
    <xf numFmtId="165" fontId="4" fillId="0" borderId="13" xfId="42" applyNumberFormat="1" applyFont="1" applyFill="1" applyBorder="1" applyAlignment="1" applyProtection="1">
      <alignment horizontal="center" vertical="center" wrapText="1"/>
      <protection/>
    </xf>
    <xf numFmtId="165" fontId="3" fillId="0" borderId="14" xfId="42" applyNumberFormat="1" applyFont="1" applyFill="1" applyBorder="1" applyAlignment="1" applyProtection="1">
      <alignment horizontal="center" vertical="center" wrapText="1"/>
      <protection/>
    </xf>
    <xf numFmtId="166" fontId="3" fillId="33" borderId="15" xfId="0" applyNumberFormat="1" applyFont="1" applyFill="1" applyBorder="1" applyAlignment="1">
      <alignment horizontal="left" vertical="center" wrapText="1" indent="2"/>
    </xf>
    <xf numFmtId="166" fontId="4" fillId="33" borderId="15" xfId="0" applyNumberFormat="1" applyFont="1" applyFill="1" applyBorder="1" applyAlignment="1">
      <alignment horizontal="left" vertical="center" wrapText="1" indent="1"/>
    </xf>
    <xf numFmtId="166" fontId="3" fillId="33" borderId="16" xfId="0" applyNumberFormat="1" applyFont="1" applyFill="1" applyBorder="1" applyAlignment="1">
      <alignment horizontal="left" vertical="center" wrapText="1" indent="2"/>
    </xf>
    <xf numFmtId="166" fontId="5" fillId="33" borderId="17" xfId="0" applyNumberFormat="1" applyFont="1" applyFill="1" applyBorder="1" applyAlignment="1">
      <alignment horizontal="center" vertical="center" wrapText="1"/>
    </xf>
    <xf numFmtId="166" fontId="4" fillId="34" borderId="17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166" fontId="4" fillId="33" borderId="17" xfId="0" applyNumberFormat="1" applyFont="1" applyFill="1" applyBorder="1" applyAlignment="1">
      <alignment horizontal="left" vertical="center" wrapText="1"/>
    </xf>
    <xf numFmtId="166" fontId="3" fillId="33" borderId="17" xfId="0" applyNumberFormat="1" applyFont="1" applyFill="1" applyBorder="1" applyAlignment="1">
      <alignment horizontal="left" vertical="center" wrapText="1" indent="1"/>
    </xf>
    <xf numFmtId="166" fontId="3" fillId="33" borderId="18" xfId="0" applyNumberFormat="1" applyFont="1" applyFill="1" applyBorder="1" applyAlignment="1">
      <alignment horizontal="left" vertical="center" wrapText="1" indent="1"/>
    </xf>
    <xf numFmtId="166" fontId="3" fillId="33" borderId="15" xfId="0" applyNumberFormat="1" applyFont="1" applyFill="1" applyBorder="1" applyAlignment="1">
      <alignment horizontal="left" vertical="center" wrapText="1" indent="1"/>
    </xf>
    <xf numFmtId="166" fontId="4" fillId="34" borderId="15" xfId="0" applyNumberFormat="1" applyFont="1" applyFill="1" applyBorder="1" applyAlignment="1">
      <alignment horizontal="center" vertical="center" wrapText="1"/>
    </xf>
    <xf numFmtId="166" fontId="4" fillId="33" borderId="15" xfId="0" applyNumberFormat="1" applyFont="1" applyFill="1" applyBorder="1" applyAlignment="1">
      <alignment horizontal="left" vertical="center" wrapText="1"/>
    </xf>
    <xf numFmtId="166" fontId="3" fillId="33" borderId="15" xfId="0" applyNumberFormat="1" applyFont="1" applyFill="1" applyBorder="1" applyAlignment="1">
      <alignment horizontal="left" vertical="center" wrapText="1"/>
    </xf>
    <xf numFmtId="166" fontId="4" fillId="34" borderId="15" xfId="0" applyNumberFormat="1" applyFont="1" applyFill="1" applyBorder="1" applyAlignment="1">
      <alignment horizontal="left" vertical="center" wrapText="1"/>
    </xf>
    <xf numFmtId="166" fontId="5" fillId="34" borderId="15" xfId="0" applyNumberFormat="1" applyFont="1" applyFill="1" applyBorder="1" applyAlignment="1">
      <alignment horizontal="center" vertical="center" wrapText="1"/>
    </xf>
    <xf numFmtId="165" fontId="5" fillId="34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0" xfId="0" applyFont="1" applyFill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65" fontId="4" fillId="34" borderId="13" xfId="52" applyFont="1" applyFill="1" applyBorder="1" applyAlignment="1" applyProtection="1">
      <alignment horizontal="center" vertical="center" wrapText="1"/>
      <protection/>
    </xf>
    <xf numFmtId="165" fontId="3" fillId="34" borderId="13" xfId="42" applyNumberFormat="1" applyFont="1" applyFill="1" applyBorder="1" applyAlignment="1" applyProtection="1">
      <alignment horizontal="center" vertical="center" wrapText="1"/>
      <protection/>
    </xf>
    <xf numFmtId="166" fontId="3" fillId="34" borderId="13" xfId="0" applyNumberFormat="1" applyFont="1" applyFill="1" applyBorder="1" applyAlignment="1">
      <alignment horizontal="center" vertical="center" wrapText="1"/>
    </xf>
    <xf numFmtId="166" fontId="3" fillId="33" borderId="13" xfId="0" applyNumberFormat="1" applyFont="1" applyFill="1" applyBorder="1" applyAlignment="1">
      <alignment horizontal="left" vertical="center" wrapText="1"/>
    </xf>
    <xf numFmtId="165" fontId="4" fillId="33" borderId="13" xfId="52" applyFont="1" applyFill="1" applyBorder="1" applyAlignment="1" applyProtection="1">
      <alignment horizontal="center" vertical="center" wrapText="1"/>
      <protection/>
    </xf>
    <xf numFmtId="165" fontId="3" fillId="33" borderId="13" xfId="52" applyFont="1" applyFill="1" applyBorder="1" applyAlignment="1" applyProtection="1">
      <alignment horizontal="center" vertical="center" wrapText="1"/>
      <protection/>
    </xf>
    <xf numFmtId="166" fontId="3" fillId="33" borderId="13" xfId="0" applyNumberFormat="1" applyFont="1" applyFill="1" applyBorder="1" applyAlignment="1">
      <alignment horizontal="center" vertical="center" wrapText="1"/>
    </xf>
    <xf numFmtId="166" fontId="4" fillId="33" borderId="13" xfId="0" applyNumberFormat="1" applyFont="1" applyFill="1" applyBorder="1" applyAlignment="1">
      <alignment horizontal="left" vertical="center" wrapText="1"/>
    </xf>
    <xf numFmtId="165" fontId="3" fillId="33" borderId="0" xfId="0" applyNumberFormat="1" applyFont="1" applyFill="1" applyAlignment="1">
      <alignment/>
    </xf>
    <xf numFmtId="165" fontId="3" fillId="33" borderId="0" xfId="42" applyNumberFormat="1" applyFont="1" applyFill="1" applyBorder="1" applyAlignment="1" applyProtection="1">
      <alignment/>
      <protection/>
    </xf>
    <xf numFmtId="165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165" fontId="3" fillId="33" borderId="0" xfId="52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left"/>
    </xf>
    <xf numFmtId="165" fontId="4" fillId="33" borderId="0" xfId="52" applyNumberFormat="1" applyFont="1" applyFill="1" applyBorder="1" applyAlignment="1" applyProtection="1">
      <alignment horizontal="right"/>
      <protection/>
    </xf>
    <xf numFmtId="165" fontId="4" fillId="33" borderId="0" xfId="52" applyNumberFormat="1" applyFont="1" applyFill="1" applyBorder="1" applyAlignment="1" applyProtection="1">
      <alignment horizontal="left"/>
      <protection/>
    </xf>
    <xf numFmtId="165" fontId="4" fillId="33" borderId="13" xfId="52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>
      <alignment/>
    </xf>
    <xf numFmtId="166" fontId="14" fillId="34" borderId="13" xfId="0" applyNumberFormat="1" applyFont="1" applyFill="1" applyBorder="1" applyAlignment="1">
      <alignment horizontal="left" vertical="center" wrapText="1"/>
    </xf>
    <xf numFmtId="165" fontId="14" fillId="34" borderId="13" xfId="42" applyNumberFormat="1" applyFont="1" applyFill="1" applyBorder="1" applyAlignment="1" applyProtection="1">
      <alignment horizontal="right" vertical="center" wrapText="1"/>
      <protection/>
    </xf>
    <xf numFmtId="165" fontId="4" fillId="34" borderId="13" xfId="42" applyNumberFormat="1" applyFont="1" applyFill="1" applyBorder="1" applyAlignment="1" applyProtection="1">
      <alignment horizontal="right" vertical="center" wrapText="1"/>
      <protection/>
    </xf>
    <xf numFmtId="165" fontId="4" fillId="34" borderId="14" xfId="42" applyNumberFormat="1" applyFont="1" applyFill="1" applyBorder="1" applyAlignment="1" applyProtection="1">
      <alignment horizontal="right" vertical="center" wrapText="1"/>
      <protection/>
    </xf>
    <xf numFmtId="165" fontId="3" fillId="0" borderId="15" xfId="42" applyNumberFormat="1" applyFont="1" applyFill="1" applyBorder="1" applyAlignment="1" applyProtection="1">
      <alignment horizontal="left" vertical="center" wrapText="1" indent="1"/>
      <protection/>
    </xf>
    <xf numFmtId="165" fontId="3" fillId="0" borderId="11" xfId="42" applyNumberFormat="1" applyFont="1" applyFill="1" applyBorder="1" applyAlignment="1" applyProtection="1">
      <alignment horizontal="left" vertical="center" wrapText="1" indent="1"/>
      <protection/>
    </xf>
    <xf numFmtId="165" fontId="15" fillId="0" borderId="11" xfId="42" applyNumberFormat="1" applyFont="1" applyFill="1" applyBorder="1" applyAlignment="1" applyProtection="1">
      <alignment horizontal="right" vertical="center" wrapText="1"/>
      <protection/>
    </xf>
    <xf numFmtId="165" fontId="3" fillId="0" borderId="13" xfId="42" applyNumberFormat="1" applyFont="1" applyFill="1" applyBorder="1" applyAlignment="1" applyProtection="1">
      <alignment horizontal="left" vertical="center" wrapText="1" indent="1"/>
      <protection/>
    </xf>
    <xf numFmtId="165" fontId="3" fillId="0" borderId="12" xfId="42" applyNumberFormat="1" applyFont="1" applyFill="1" applyBorder="1" applyAlignment="1" applyProtection="1">
      <alignment horizontal="left" vertical="center" wrapText="1" indent="1"/>
      <protection/>
    </xf>
    <xf numFmtId="165" fontId="3" fillId="33" borderId="13" xfId="42" applyNumberFormat="1" applyFont="1" applyFill="1" applyBorder="1" applyAlignment="1" applyProtection="1">
      <alignment horizontal="left" vertical="center" wrapText="1" indent="1"/>
      <protection/>
    </xf>
    <xf numFmtId="165" fontId="3" fillId="33" borderId="11" xfId="42" applyNumberFormat="1" applyFont="1" applyFill="1" applyBorder="1" applyAlignment="1" applyProtection="1">
      <alignment horizontal="left" vertical="center" wrapText="1" indent="1"/>
      <protection/>
    </xf>
    <xf numFmtId="165" fontId="3" fillId="33" borderId="12" xfId="42" applyNumberFormat="1" applyFont="1" applyFill="1" applyBorder="1" applyAlignment="1" applyProtection="1">
      <alignment horizontal="left" vertical="center" wrapText="1" indent="1"/>
      <protection/>
    </xf>
    <xf numFmtId="165" fontId="3" fillId="0" borderId="14" xfId="42" applyNumberFormat="1" applyFont="1" applyFill="1" applyBorder="1" applyAlignment="1" applyProtection="1">
      <alignment horizontal="left" vertical="center" wrapText="1" indent="1"/>
      <protection/>
    </xf>
    <xf numFmtId="165" fontId="3" fillId="33" borderId="15" xfId="42" applyNumberFormat="1" applyFont="1" applyFill="1" applyBorder="1" applyAlignment="1" applyProtection="1">
      <alignment horizontal="left" vertical="center" wrapText="1" indent="1"/>
      <protection/>
    </xf>
    <xf numFmtId="165" fontId="3" fillId="0" borderId="11" xfId="42" applyNumberFormat="1" applyFont="1" applyFill="1" applyBorder="1" applyAlignment="1" applyProtection="1">
      <alignment/>
      <protection/>
    </xf>
    <xf numFmtId="165" fontId="3" fillId="33" borderId="14" xfId="42" applyNumberFormat="1" applyFont="1" applyFill="1" applyBorder="1" applyAlignment="1" applyProtection="1">
      <alignment horizontal="left" vertical="center" wrapText="1" indent="1"/>
      <protection/>
    </xf>
    <xf numFmtId="165" fontId="3" fillId="33" borderId="15" xfId="42" applyNumberFormat="1" applyFont="1" applyFill="1" applyBorder="1" applyAlignment="1" applyProtection="1">
      <alignment horizontal="right" vertical="center" wrapText="1"/>
      <protection/>
    </xf>
    <xf numFmtId="165" fontId="3" fillId="33" borderId="11" xfId="42" applyNumberFormat="1" applyFont="1" applyFill="1" applyBorder="1" applyAlignment="1" applyProtection="1">
      <alignment/>
      <protection/>
    </xf>
    <xf numFmtId="165" fontId="14" fillId="34" borderId="15" xfId="42" applyNumberFormat="1" applyFont="1" applyFill="1" applyBorder="1" applyAlignment="1" applyProtection="1">
      <alignment horizontal="right" vertical="center" wrapText="1"/>
      <protection/>
    </xf>
    <xf numFmtId="165" fontId="14" fillId="34" borderId="11" xfId="42" applyNumberFormat="1" applyFont="1" applyFill="1" applyBorder="1" applyAlignment="1" applyProtection="1">
      <alignment horizontal="right" vertical="center" wrapText="1"/>
      <protection/>
    </xf>
    <xf numFmtId="165" fontId="4" fillId="34" borderId="13" xfId="42" applyNumberFormat="1" applyFont="1" applyFill="1" applyBorder="1" applyAlignment="1" applyProtection="1">
      <alignment horizontal="left" vertical="center" wrapText="1"/>
      <protection/>
    </xf>
    <xf numFmtId="165" fontId="4" fillId="34" borderId="12" xfId="42" applyNumberFormat="1" applyFont="1" applyFill="1" applyBorder="1" applyAlignment="1" applyProtection="1">
      <alignment horizontal="left" vertical="center" wrapText="1"/>
      <protection/>
    </xf>
    <xf numFmtId="166" fontId="3" fillId="33" borderId="14" xfId="0" applyNumberFormat="1" applyFont="1" applyFill="1" applyBorder="1" applyAlignment="1">
      <alignment horizontal="left" vertical="center" wrapText="1" indent="1"/>
    </xf>
    <xf numFmtId="165" fontId="4" fillId="34" borderId="11" xfId="42" applyNumberFormat="1" applyFont="1" applyFill="1" applyBorder="1" applyAlignment="1" applyProtection="1">
      <alignment horizontal="right" vertical="center" wrapText="1"/>
      <protection/>
    </xf>
    <xf numFmtId="165" fontId="4" fillId="33" borderId="11" xfId="42" applyNumberFormat="1" applyFont="1" applyFill="1" applyBorder="1" applyAlignment="1" applyProtection="1">
      <alignment horizontal="right" vertical="center" wrapText="1"/>
      <protection/>
    </xf>
    <xf numFmtId="165" fontId="4" fillId="33" borderId="11" xfId="42" applyNumberFormat="1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165" fontId="12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" xfId="52"/>
    <cellStyle name="Currency [0]" xfId="53"/>
    <cellStyle name="Currency 2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5" xfId="67"/>
    <cellStyle name="Normal 6" xfId="68"/>
    <cellStyle name="Normal_report   ub city 00-08" xfId="69"/>
    <cellStyle name="Note" xfId="70"/>
    <cellStyle name="Output" xfId="71"/>
    <cellStyle name="Percent" xfId="72"/>
    <cellStyle name="Percent 2" xfId="73"/>
    <cellStyle name="Percent 3" xfId="74"/>
    <cellStyle name="Percent 4" xfId="75"/>
    <cellStyle name="Percent 5" xfId="76"/>
    <cellStyle name="Percent 6" xfId="77"/>
    <cellStyle name="Title" xfId="78"/>
    <cellStyle name="Total" xfId="79"/>
    <cellStyle name="Warning Text" xfId="80"/>
  </cellStyles>
  <dxfs count="5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zoomScale="96" zoomScaleNormal="96" zoomScaleSheetLayoutView="100" zoomScalePageLayoutView="0" workbookViewId="0" topLeftCell="A1">
      <pane xSplit="1" ySplit="8" topLeftCell="B133" activePane="bottomRight" state="frozen"/>
      <selection pane="topLeft" activeCell="A1" sqref="A1"/>
      <selection pane="topRight" activeCell="B1" sqref="B1"/>
      <selection pane="bottomLeft" activeCell="A87" sqref="A87"/>
      <selection pane="bottomRight" activeCell="C147" sqref="C147:E149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55.140625" style="1" customWidth="1"/>
    <col min="4" max="4" width="21.00390625" style="2" customWidth="1"/>
    <col min="5" max="5" width="19.421875" style="2" customWidth="1"/>
    <col min="6" max="16384" width="9.140625" style="1" customWidth="1"/>
  </cols>
  <sheetData>
    <row r="1" spans="2:5" ht="12.75">
      <c r="B1" s="3"/>
      <c r="C1" s="4" t="s">
        <v>0</v>
      </c>
      <c r="D1" s="5"/>
      <c r="E1" s="4" t="s">
        <v>1</v>
      </c>
    </row>
    <row r="2" spans="2:5" ht="12.75">
      <c r="B2" s="3"/>
      <c r="C2" s="138" t="s">
        <v>2</v>
      </c>
      <c r="D2" s="138"/>
      <c r="E2" s="138"/>
    </row>
    <row r="3" spans="2:5" ht="12.75">
      <c r="B3" s="3"/>
      <c r="C3" s="1" t="s">
        <v>3</v>
      </c>
      <c r="E3" s="6" t="s">
        <v>4</v>
      </c>
    </row>
    <row r="4" spans="2:5" ht="14.25" customHeight="1">
      <c r="B4" s="3"/>
      <c r="C4" s="139" t="s">
        <v>5</v>
      </c>
      <c r="D4" s="7" t="s">
        <v>6</v>
      </c>
      <c r="E4" s="7" t="s">
        <v>7</v>
      </c>
    </row>
    <row r="5" spans="2:5" ht="12.75">
      <c r="B5" s="3"/>
      <c r="C5" s="139"/>
      <c r="D5" s="8" t="s">
        <v>8</v>
      </c>
      <c r="E5" s="8" t="s">
        <v>9</v>
      </c>
    </row>
    <row r="6" spans="3:5" ht="12.75">
      <c r="C6" s="9" t="s">
        <v>10</v>
      </c>
      <c r="D6" s="10"/>
      <c r="E6" s="10"/>
    </row>
    <row r="7" spans="3:5" ht="12.75">
      <c r="C7" s="9" t="s">
        <v>11</v>
      </c>
      <c r="D7" s="10"/>
      <c r="E7" s="10"/>
    </row>
    <row r="8" spans="3:5" ht="12.75">
      <c r="C8" s="11" t="s">
        <v>12</v>
      </c>
      <c r="D8" s="12">
        <v>5027667551.5199995</v>
      </c>
      <c r="E8" s="12">
        <v>7223162267.469999</v>
      </c>
    </row>
    <row r="9" spans="3:5" ht="12.75">
      <c r="C9" s="13" t="s">
        <v>13</v>
      </c>
      <c r="D9" s="14">
        <v>48932551.75</v>
      </c>
      <c r="E9" s="15">
        <v>28081164.59</v>
      </c>
    </row>
    <row r="10" spans="3:5" ht="13.5" customHeight="1">
      <c r="C10" s="13" t="s">
        <v>14</v>
      </c>
      <c r="D10" s="14">
        <v>4978724999.79</v>
      </c>
      <c r="E10" s="16">
        <v>5695071102.9</v>
      </c>
    </row>
    <row r="11" spans="3:5" ht="14.25" customHeight="1">
      <c r="C11" s="13" t="s">
        <v>15</v>
      </c>
      <c r="D11" s="10">
        <v>9999.98</v>
      </c>
      <c r="E11" s="17">
        <v>1500009999.98</v>
      </c>
    </row>
    <row r="12" spans="1:5" s="19" customFormat="1" ht="12.75">
      <c r="A12"/>
      <c r="B12"/>
      <c r="C12" s="11" t="s">
        <v>16</v>
      </c>
      <c r="D12" s="18">
        <v>3644460811.2500005</v>
      </c>
      <c r="E12" s="18">
        <v>4685531516.63</v>
      </c>
    </row>
    <row r="13" spans="3:5" ht="12.75">
      <c r="C13" s="13" t="s">
        <v>17</v>
      </c>
      <c r="D13" s="10"/>
      <c r="E13" s="10"/>
    </row>
    <row r="14" spans="3:5" ht="12.75">
      <c r="C14" s="13" t="s">
        <v>18</v>
      </c>
      <c r="D14" s="10">
        <v>2855131853.4100003</v>
      </c>
      <c r="E14" s="10">
        <v>3327067826.31</v>
      </c>
    </row>
    <row r="15" spans="3:5" ht="12.75">
      <c r="C15" s="13" t="s">
        <v>19</v>
      </c>
      <c r="D15" s="10">
        <v>280951994.84</v>
      </c>
      <c r="E15" s="10">
        <v>858463690.32</v>
      </c>
    </row>
    <row r="16" spans="3:5" ht="12.75">
      <c r="C16" s="13" t="s">
        <v>20</v>
      </c>
      <c r="D16" s="10"/>
      <c r="E16" s="10"/>
    </row>
    <row r="17" spans="3:5" ht="12.75">
      <c r="C17" s="13" t="s">
        <v>21</v>
      </c>
      <c r="D17" s="10">
        <v>508376963</v>
      </c>
      <c r="E17" s="10">
        <v>500000000</v>
      </c>
    </row>
    <row r="18" spans="3:5" ht="12.75">
      <c r="C18" s="11" t="s">
        <v>22</v>
      </c>
      <c r="D18" s="12">
        <v>40038097735.26</v>
      </c>
      <c r="E18" s="12">
        <v>47590399720.94999</v>
      </c>
    </row>
    <row r="19" spans="1:5" s="19" customFormat="1" ht="12.75">
      <c r="A19"/>
      <c r="B19"/>
      <c r="C19" s="11" t="s">
        <v>23</v>
      </c>
      <c r="D19" s="20">
        <v>41797842421.62</v>
      </c>
      <c r="E19" s="20">
        <v>49566958994.31999</v>
      </c>
    </row>
    <row r="20" spans="3:5" ht="12.75">
      <c r="C20" s="13" t="s">
        <v>24</v>
      </c>
      <c r="D20" s="21">
        <v>36266543680.01</v>
      </c>
      <c r="E20" s="21">
        <v>43739733334.079994</v>
      </c>
    </row>
    <row r="21" spans="3:5" ht="12.75">
      <c r="C21" s="13" t="s">
        <v>25</v>
      </c>
      <c r="D21" s="22">
        <v>2277384453.87</v>
      </c>
      <c r="E21" s="22">
        <v>2311748700.99</v>
      </c>
    </row>
    <row r="22" spans="3:5" ht="12.75">
      <c r="C22" s="23" t="s">
        <v>26</v>
      </c>
      <c r="D22" s="18">
        <v>3253914287.74</v>
      </c>
      <c r="E22" s="18">
        <v>3515476959.25</v>
      </c>
    </row>
    <row r="23" spans="3:5" ht="12.75">
      <c r="C23" s="24" t="s">
        <v>27</v>
      </c>
      <c r="D23" s="10">
        <v>2689399112.44</v>
      </c>
      <c r="E23" s="10">
        <v>1714810907</v>
      </c>
    </row>
    <row r="24" spans="3:5" ht="12.75">
      <c r="C24" s="24" t="s">
        <v>28</v>
      </c>
      <c r="D24" s="10">
        <v>241135068.35</v>
      </c>
      <c r="E24" s="10">
        <v>1439186415.81</v>
      </c>
    </row>
    <row r="25" spans="3:5" ht="12.75">
      <c r="C25" s="24" t="s">
        <v>29</v>
      </c>
      <c r="D25" s="22">
        <v>323380106.95</v>
      </c>
      <c r="E25" s="22">
        <v>361479636.44</v>
      </c>
    </row>
    <row r="26" spans="3:5" ht="12.75">
      <c r="C26" s="13" t="s">
        <v>30</v>
      </c>
      <c r="D26" s="25">
        <v>-1759744686.36</v>
      </c>
      <c r="E26" s="26">
        <v>-1976559273.37</v>
      </c>
    </row>
    <row r="27" spans="3:5" ht="12.75">
      <c r="C27" s="11" t="s">
        <v>31</v>
      </c>
      <c r="D27" s="18">
        <v>0</v>
      </c>
      <c r="E27" s="18">
        <v>0</v>
      </c>
    </row>
    <row r="28" spans="3:5" ht="13.5" customHeight="1">
      <c r="C28" s="11" t="s">
        <v>32</v>
      </c>
      <c r="D28" s="18">
        <v>0</v>
      </c>
      <c r="E28" s="18">
        <v>0</v>
      </c>
    </row>
    <row r="29" spans="3:5" ht="12.75">
      <c r="C29" s="13" t="s">
        <v>33</v>
      </c>
      <c r="D29" s="10"/>
      <c r="E29" s="10"/>
    </row>
    <row r="30" spans="3:5" ht="12.75" customHeight="1">
      <c r="C30" s="13" t="s">
        <v>34</v>
      </c>
      <c r="D30" s="10"/>
      <c r="E30" s="10"/>
    </row>
    <row r="31" spans="3:5" ht="12.75">
      <c r="C31" s="23" t="s">
        <v>35</v>
      </c>
      <c r="D31" s="18">
        <v>0</v>
      </c>
      <c r="E31" s="18">
        <v>0</v>
      </c>
    </row>
    <row r="32" spans="3:5" ht="25.5">
      <c r="C32" s="24" t="s">
        <v>36</v>
      </c>
      <c r="D32" s="10"/>
      <c r="E32" s="10"/>
    </row>
    <row r="33" spans="3:5" ht="12.75" customHeight="1">
      <c r="C33" s="24" t="s">
        <v>37</v>
      </c>
      <c r="D33" s="10"/>
      <c r="E33" s="10"/>
    </row>
    <row r="34" spans="3:5" ht="12.75">
      <c r="C34" s="24" t="s">
        <v>38</v>
      </c>
      <c r="D34" s="10"/>
      <c r="E34" s="10"/>
    </row>
    <row r="35" spans="3:5" ht="12.75">
      <c r="C35" s="11" t="s">
        <v>39</v>
      </c>
      <c r="D35" s="18">
        <v>0</v>
      </c>
      <c r="E35" s="18">
        <v>0</v>
      </c>
    </row>
    <row r="36" spans="3:5" ht="12.75">
      <c r="C36" s="13" t="s">
        <v>40</v>
      </c>
      <c r="D36" s="10"/>
      <c r="E36" s="10"/>
    </row>
    <row r="37" spans="3:5" ht="12.75">
      <c r="C37" s="13" t="s">
        <v>41</v>
      </c>
      <c r="D37" s="10"/>
      <c r="E37" s="10"/>
    </row>
    <row r="38" spans="3:5" ht="12.75">
      <c r="C38" s="23" t="s">
        <v>42</v>
      </c>
      <c r="D38" s="18">
        <v>0</v>
      </c>
      <c r="E38" s="18">
        <v>0</v>
      </c>
    </row>
    <row r="39" spans="3:5" ht="25.5">
      <c r="C39" s="24" t="s">
        <v>43</v>
      </c>
      <c r="D39" s="10"/>
      <c r="E39" s="10"/>
    </row>
    <row r="40" spans="3:5" ht="25.5">
      <c r="C40" s="24" t="s">
        <v>44</v>
      </c>
      <c r="D40" s="10"/>
      <c r="E40" s="10"/>
    </row>
    <row r="41" spans="3:5" ht="12.75">
      <c r="C41" s="24" t="s">
        <v>45</v>
      </c>
      <c r="D41" s="10"/>
      <c r="E41" s="10"/>
    </row>
    <row r="42" spans="3:5" ht="12.75">
      <c r="C42" s="27" t="s">
        <v>46</v>
      </c>
      <c r="D42" s="10"/>
      <c r="E42" s="10"/>
    </row>
    <row r="43" spans="1:5" s="19" customFormat="1" ht="12.75">
      <c r="A43"/>
      <c r="B43"/>
      <c r="C43" s="11" t="s">
        <v>47</v>
      </c>
      <c r="D43" s="18">
        <v>0</v>
      </c>
      <c r="E43" s="18">
        <v>0</v>
      </c>
    </row>
    <row r="44" spans="3:5" ht="12.75">
      <c r="C44" s="11" t="s">
        <v>48</v>
      </c>
      <c r="D44" s="10">
        <v>0</v>
      </c>
      <c r="E44" s="10">
        <v>0</v>
      </c>
    </row>
    <row r="45" spans="3:5" ht="12.75">
      <c r="C45" s="13" t="s">
        <v>49</v>
      </c>
      <c r="D45" s="10"/>
      <c r="E45" s="10"/>
    </row>
    <row r="46" spans="3:5" ht="12.75">
      <c r="C46" s="13" t="s">
        <v>50</v>
      </c>
      <c r="D46" s="10"/>
      <c r="E46" s="10"/>
    </row>
    <row r="47" spans="1:5" s="19" customFormat="1" ht="12.75">
      <c r="A47"/>
      <c r="B47"/>
      <c r="C47" s="23" t="s">
        <v>51</v>
      </c>
      <c r="D47" s="18">
        <v>0</v>
      </c>
      <c r="E47" s="18">
        <v>0</v>
      </c>
    </row>
    <row r="48" spans="3:5" ht="12.75">
      <c r="C48" s="24" t="s">
        <v>52</v>
      </c>
      <c r="D48" s="10"/>
      <c r="E48" s="10"/>
    </row>
    <row r="49" spans="3:5" ht="12.75">
      <c r="C49" s="24" t="s">
        <v>53</v>
      </c>
      <c r="D49" s="10"/>
      <c r="E49" s="10"/>
    </row>
    <row r="50" spans="3:5" ht="12.75">
      <c r="C50" s="24" t="s">
        <v>54</v>
      </c>
      <c r="D50" s="10"/>
      <c r="E50" s="10"/>
    </row>
    <row r="51" spans="1:5" s="19" customFormat="1" ht="12.75">
      <c r="A51"/>
      <c r="B51"/>
      <c r="C51" s="11" t="s">
        <v>55</v>
      </c>
      <c r="D51" s="18">
        <v>0</v>
      </c>
      <c r="E51" s="18">
        <v>0</v>
      </c>
    </row>
    <row r="52" spans="3:5" ht="12.75">
      <c r="C52" s="13" t="s">
        <v>56</v>
      </c>
      <c r="D52" s="10"/>
      <c r="E52" s="10"/>
    </row>
    <row r="53" spans="3:5" ht="12.75">
      <c r="C53" s="13" t="s">
        <v>57</v>
      </c>
      <c r="D53" s="10"/>
      <c r="E53" s="10"/>
    </row>
    <row r="54" spans="1:5" s="19" customFormat="1" ht="12.75">
      <c r="A54"/>
      <c r="B54"/>
      <c r="C54" s="23" t="s">
        <v>58</v>
      </c>
      <c r="D54" s="18">
        <v>0</v>
      </c>
      <c r="E54" s="18">
        <v>0</v>
      </c>
    </row>
    <row r="55" spans="3:5" ht="12.75">
      <c r="C55" s="24" t="s">
        <v>59</v>
      </c>
      <c r="D55" s="10"/>
      <c r="E55" s="10"/>
    </row>
    <row r="56" spans="3:5" ht="12.75">
      <c r="C56" s="24" t="s">
        <v>60</v>
      </c>
      <c r="D56" s="10"/>
      <c r="E56" s="10"/>
    </row>
    <row r="57" spans="3:5" ht="12.75">
      <c r="C57" s="24" t="s">
        <v>61</v>
      </c>
      <c r="D57" s="10"/>
      <c r="E57" s="10"/>
    </row>
    <row r="58" spans="3:5" ht="12.75">
      <c r="C58" s="27" t="s">
        <v>62</v>
      </c>
      <c r="D58" s="10"/>
      <c r="E58" s="10"/>
    </row>
    <row r="59" spans="3:5" ht="12.75">
      <c r="C59" s="11" t="s">
        <v>63</v>
      </c>
      <c r="D59" s="18"/>
      <c r="E59" s="18"/>
    </row>
    <row r="60" spans="3:5" ht="12.75">
      <c r="C60" s="11" t="s">
        <v>64</v>
      </c>
      <c r="D60" s="12">
        <v>4683810939.82</v>
      </c>
      <c r="E60" s="12">
        <v>4258428456.9000006</v>
      </c>
    </row>
    <row r="61" spans="3:5" ht="12.75">
      <c r="C61" s="13" t="s">
        <v>65</v>
      </c>
      <c r="D61" s="10">
        <v>3725845027.4399996</v>
      </c>
      <c r="E61" s="28">
        <v>1960365126.3</v>
      </c>
    </row>
    <row r="62" spans="3:5" ht="12.75">
      <c r="C62" s="13" t="s">
        <v>66</v>
      </c>
      <c r="D62" s="10">
        <v>-39107246.63</v>
      </c>
      <c r="E62" s="10">
        <v>-45454141.33</v>
      </c>
    </row>
    <row r="63" spans="3:5" ht="12.75">
      <c r="C63" s="23" t="s">
        <v>67</v>
      </c>
      <c r="D63" s="12">
        <v>850737123.3</v>
      </c>
      <c r="E63" s="12">
        <v>2262947245.17</v>
      </c>
    </row>
    <row r="64" spans="3:5" ht="12.75">
      <c r="C64" s="29" t="s">
        <v>68</v>
      </c>
      <c r="D64" s="10">
        <v>732612884.42</v>
      </c>
      <c r="E64" s="10">
        <v>2033084231.49</v>
      </c>
    </row>
    <row r="65" spans="3:5" ht="25.5">
      <c r="C65" s="29" t="s">
        <v>69</v>
      </c>
      <c r="D65" s="10"/>
      <c r="E65" s="10"/>
    </row>
    <row r="66" spans="3:5" ht="12.75">
      <c r="C66" s="29" t="s">
        <v>70</v>
      </c>
      <c r="D66" s="10">
        <v>118124238.88</v>
      </c>
      <c r="E66" s="10">
        <v>229863013.68</v>
      </c>
    </row>
    <row r="67" spans="3:5" ht="12.75">
      <c r="C67" s="29" t="s">
        <v>71</v>
      </c>
      <c r="D67" s="10"/>
      <c r="E67" s="10"/>
    </row>
    <row r="68" spans="3:5" ht="12.75">
      <c r="C68" s="11" t="s">
        <v>72</v>
      </c>
      <c r="D68" s="10">
        <v>146336035.71</v>
      </c>
      <c r="E68" s="10">
        <v>80570226.76</v>
      </c>
    </row>
    <row r="69" spans="3:5" ht="12.75">
      <c r="C69" s="11" t="s">
        <v>73</v>
      </c>
      <c r="D69" s="18">
        <v>3053111090.62</v>
      </c>
      <c r="E69" s="18">
        <v>4074709391.6800003</v>
      </c>
    </row>
    <row r="70" spans="3:5" ht="12.75">
      <c r="C70" s="27" t="s">
        <v>74</v>
      </c>
      <c r="D70" s="14">
        <v>1622026763.77</v>
      </c>
      <c r="E70" s="14">
        <v>2529451861.88</v>
      </c>
    </row>
    <row r="71" spans="3:5" ht="12.75">
      <c r="C71" s="11" t="s">
        <v>75</v>
      </c>
      <c r="D71" s="18">
        <v>952700000.0000001</v>
      </c>
      <c r="E71" s="18">
        <v>950000000</v>
      </c>
    </row>
    <row r="72" spans="3:5" ht="12.75">
      <c r="C72" s="13" t="s">
        <v>76</v>
      </c>
      <c r="D72" s="10">
        <v>952700000</v>
      </c>
      <c r="E72" s="28">
        <v>950000000</v>
      </c>
    </row>
    <row r="73" spans="3:5" ht="12.75">
      <c r="C73" s="13" t="s">
        <v>77</v>
      </c>
      <c r="D73" s="10"/>
      <c r="E73" s="10"/>
    </row>
    <row r="74" spans="3:5" ht="12.75">
      <c r="C74" s="23" t="s">
        <v>78</v>
      </c>
      <c r="D74" s="18">
        <v>317295782.36</v>
      </c>
      <c r="E74" s="18">
        <v>107647931.36</v>
      </c>
    </row>
    <row r="75" spans="3:5" ht="12.75">
      <c r="C75" s="24" t="s">
        <v>79</v>
      </c>
      <c r="D75" s="10"/>
      <c r="E75" s="10"/>
    </row>
    <row r="76" spans="3:5" ht="12.75">
      <c r="C76" s="24" t="s">
        <v>80</v>
      </c>
      <c r="D76" s="10"/>
      <c r="E76" s="10"/>
    </row>
    <row r="77" spans="3:5" ht="12.75">
      <c r="C77" s="24" t="s">
        <v>81</v>
      </c>
      <c r="D77" s="10">
        <v>317295782.36</v>
      </c>
      <c r="E77" s="10">
        <v>107647931.36</v>
      </c>
    </row>
    <row r="78" spans="3:5" ht="12.75">
      <c r="C78" s="27" t="s">
        <v>82</v>
      </c>
      <c r="D78" s="10">
        <v>-317295782.36</v>
      </c>
      <c r="E78" s="10">
        <v>-107647931.36</v>
      </c>
    </row>
    <row r="79" spans="3:5" ht="12.75">
      <c r="C79" s="27" t="s">
        <v>83</v>
      </c>
      <c r="D79" s="10">
        <v>1904500</v>
      </c>
      <c r="E79" s="10">
        <v>51692952.54</v>
      </c>
    </row>
    <row r="80" spans="3:5" ht="12.75">
      <c r="C80" s="27" t="s">
        <v>84</v>
      </c>
      <c r="D80" s="10">
        <v>476479826.85</v>
      </c>
      <c r="E80" s="10">
        <v>543564577.26</v>
      </c>
    </row>
    <row r="81" spans="3:5" ht="12.75" customHeight="1">
      <c r="C81" s="11" t="s">
        <v>85</v>
      </c>
      <c r="D81" s="30">
        <v>56447148128.47</v>
      </c>
      <c r="E81" s="30">
        <v>67832231353.62999</v>
      </c>
    </row>
    <row r="82" spans="3:5" ht="12.75">
      <c r="C82" s="9" t="s">
        <v>86</v>
      </c>
      <c r="D82" s="10"/>
      <c r="E82" s="10"/>
    </row>
    <row r="83" spans="3:5" ht="12.75">
      <c r="C83" s="11" t="s">
        <v>87</v>
      </c>
      <c r="D83" s="18">
        <v>938891946.5400002</v>
      </c>
      <c r="E83" s="18">
        <v>867847277.0500001</v>
      </c>
    </row>
    <row r="84" spans="3:5" ht="12.75">
      <c r="C84" s="13" t="s">
        <v>88</v>
      </c>
      <c r="D84" s="14">
        <v>1074303124.93</v>
      </c>
      <c r="E84" s="26">
        <v>752303124.9300001</v>
      </c>
    </row>
    <row r="85" spans="3:5" ht="12.75">
      <c r="C85" s="13" t="s">
        <v>89</v>
      </c>
      <c r="D85" s="14">
        <v>-360212733.78</v>
      </c>
      <c r="E85" s="26">
        <v>-569584448.25</v>
      </c>
    </row>
    <row r="86" spans="3:5" ht="12.75">
      <c r="C86" s="13" t="s">
        <v>90</v>
      </c>
      <c r="D86" s="10">
        <v>72035058</v>
      </c>
      <c r="E86" s="26">
        <v>57916527.5</v>
      </c>
    </row>
    <row r="87" spans="3:5" ht="12.75">
      <c r="C87" s="13" t="s">
        <v>91</v>
      </c>
      <c r="D87" s="10">
        <v>-23829431.8</v>
      </c>
      <c r="E87" s="26">
        <v>-20824788.99</v>
      </c>
    </row>
    <row r="88" spans="3:5" ht="12.75">
      <c r="C88" s="13" t="s">
        <v>92</v>
      </c>
      <c r="D88" s="10">
        <v>284792622</v>
      </c>
      <c r="E88" s="26">
        <v>774350139.99</v>
      </c>
    </row>
    <row r="89" spans="3:5" ht="12.75">
      <c r="C89" s="13" t="s">
        <v>93</v>
      </c>
      <c r="D89" s="10">
        <v>-108196692.81</v>
      </c>
      <c r="E89" s="26">
        <v>-126313278.13</v>
      </c>
    </row>
    <row r="90" spans="3:5" ht="12.75">
      <c r="C90" s="13" t="s">
        <v>94</v>
      </c>
      <c r="D90" s="10"/>
      <c r="E90" s="14"/>
    </row>
    <row r="91" spans="3:5" ht="12.75">
      <c r="C91" s="11" t="s">
        <v>95</v>
      </c>
      <c r="D91" s="12">
        <v>652706635.76</v>
      </c>
      <c r="E91" s="31">
        <v>2785052033.87</v>
      </c>
    </row>
    <row r="92" spans="3:5" ht="12.75">
      <c r="C92" s="13" t="s">
        <v>96</v>
      </c>
      <c r="D92" s="14">
        <v>965119344.09</v>
      </c>
      <c r="E92" s="32">
        <v>2924743785.71</v>
      </c>
    </row>
    <row r="93" spans="3:5" ht="12.75">
      <c r="C93" s="13" t="s">
        <v>97</v>
      </c>
      <c r="D93" s="14">
        <v>-312412708.33</v>
      </c>
      <c r="E93" s="14">
        <v>-139691751.84</v>
      </c>
    </row>
    <row r="94" spans="3:5" ht="12.75">
      <c r="C94" s="11" t="s">
        <v>98</v>
      </c>
      <c r="D94" s="33">
        <v>1591598582.3000002</v>
      </c>
      <c r="E94" s="33">
        <v>3652899310.92</v>
      </c>
    </row>
    <row r="95" spans="1:5" s="36" customFormat="1" ht="23.25" customHeight="1">
      <c r="A95"/>
      <c r="B95"/>
      <c r="C95" s="34" t="s">
        <v>99</v>
      </c>
      <c r="D95" s="35">
        <v>58038746710.770004</v>
      </c>
      <c r="E95" s="35">
        <v>71485130664.54999</v>
      </c>
    </row>
    <row r="96" spans="3:5" ht="12.75">
      <c r="C96" s="9" t="s">
        <v>100</v>
      </c>
      <c r="D96" s="10"/>
      <c r="E96" s="10"/>
    </row>
    <row r="97" spans="3:5" ht="12.75">
      <c r="C97" s="11" t="s">
        <v>101</v>
      </c>
      <c r="D97" s="18">
        <v>17782874083.77</v>
      </c>
      <c r="E97" s="18">
        <v>16474026226.85</v>
      </c>
    </row>
    <row r="98" spans="3:5" ht="18" customHeight="1">
      <c r="C98" s="13" t="s">
        <v>102</v>
      </c>
      <c r="D98" s="10">
        <v>4550561000</v>
      </c>
      <c r="E98" s="28">
        <v>13412888323.57</v>
      </c>
    </row>
    <row r="99" spans="3:5" ht="25.5">
      <c r="C99" s="13" t="s">
        <v>103</v>
      </c>
      <c r="D99" s="10"/>
      <c r="E99" s="10"/>
    </row>
    <row r="100" spans="3:5" ht="12.75">
      <c r="C100" s="13" t="s">
        <v>104</v>
      </c>
      <c r="D100" s="10">
        <v>6886000000</v>
      </c>
      <c r="E100" s="10"/>
    </row>
    <row r="101" spans="3:5" ht="12.75">
      <c r="C101" s="13" t="s">
        <v>105</v>
      </c>
      <c r="D101" s="10"/>
      <c r="E101" s="10"/>
    </row>
    <row r="102" spans="3:5" ht="12.75">
      <c r="C102" s="13" t="s">
        <v>106</v>
      </c>
      <c r="D102" s="10">
        <v>6346313083.77</v>
      </c>
      <c r="E102" s="10">
        <v>3061137903.28</v>
      </c>
    </row>
    <row r="103" spans="3:5" ht="12.75">
      <c r="C103" s="11" t="s">
        <v>107</v>
      </c>
      <c r="D103" s="18">
        <v>13641276667.41</v>
      </c>
      <c r="E103" s="18">
        <v>24161191604.68</v>
      </c>
    </row>
    <row r="104" spans="3:5" ht="12.75">
      <c r="C104" s="13" t="s">
        <v>108</v>
      </c>
      <c r="D104" s="10">
        <v>13465657778.88</v>
      </c>
      <c r="E104" s="10">
        <v>24161191604.68</v>
      </c>
    </row>
    <row r="105" spans="3:5" ht="12.75">
      <c r="C105" s="13" t="s">
        <v>109</v>
      </c>
      <c r="D105" s="10"/>
      <c r="E105" s="10"/>
    </row>
    <row r="106" spans="3:5" ht="12.75">
      <c r="C106" s="13" t="s">
        <v>110</v>
      </c>
      <c r="D106" s="10">
        <v>175618888.53</v>
      </c>
      <c r="E106" s="10"/>
    </row>
    <row r="107" spans="3:5" ht="12.75">
      <c r="C107" s="13" t="s">
        <v>111</v>
      </c>
      <c r="D107" s="10"/>
      <c r="E107" s="10"/>
    </row>
    <row r="108" spans="3:5" ht="25.5">
      <c r="C108" s="13" t="s">
        <v>112</v>
      </c>
      <c r="D108" s="10"/>
      <c r="E108" s="10"/>
    </row>
    <row r="109" spans="3:5" ht="12.75">
      <c r="C109" s="11" t="s">
        <v>113</v>
      </c>
      <c r="D109" s="18">
        <v>8250272732.16</v>
      </c>
      <c r="E109" s="18">
        <v>8999741856.98</v>
      </c>
    </row>
    <row r="110" spans="3:5" ht="12.75">
      <c r="C110" s="11" t="s">
        <v>114</v>
      </c>
      <c r="D110" s="18">
        <v>2095871231.1399999</v>
      </c>
      <c r="E110" s="18">
        <v>2321166395.54</v>
      </c>
    </row>
    <row r="111" spans="3:5" ht="12.75">
      <c r="C111" s="13" t="s">
        <v>115</v>
      </c>
      <c r="D111" s="10">
        <v>1401701421.32</v>
      </c>
      <c r="E111" s="10">
        <v>911367774.3299999</v>
      </c>
    </row>
    <row r="112" spans="3:5" ht="12.75">
      <c r="C112" s="13" t="s">
        <v>116</v>
      </c>
      <c r="D112" s="10"/>
      <c r="E112" s="10"/>
    </row>
    <row r="113" spans="3:5" ht="12.75">
      <c r="C113" s="13" t="s">
        <v>117</v>
      </c>
      <c r="D113" s="10">
        <v>694169809.8199999</v>
      </c>
      <c r="E113" s="10">
        <v>1409798621.21</v>
      </c>
    </row>
    <row r="114" spans="3:5" ht="12.75">
      <c r="C114" s="11" t="s">
        <v>118</v>
      </c>
      <c r="D114" s="18">
        <v>6154401501.0199995</v>
      </c>
      <c r="E114" s="18">
        <v>6678575461.44</v>
      </c>
    </row>
    <row r="115" spans="3:5" ht="12.75">
      <c r="C115" s="13" t="s">
        <v>119</v>
      </c>
      <c r="D115" s="10">
        <v>186867905.04</v>
      </c>
      <c r="E115" s="10">
        <v>497485263.07</v>
      </c>
    </row>
    <row r="116" spans="3:5" ht="12.75">
      <c r="C116" s="13" t="s">
        <v>120</v>
      </c>
      <c r="D116" s="10"/>
      <c r="E116" s="10"/>
    </row>
    <row r="117" spans="3:5" ht="12.75">
      <c r="C117" s="13" t="s">
        <v>121</v>
      </c>
      <c r="D117" s="10">
        <v>16572785.8</v>
      </c>
      <c r="E117" s="10">
        <v>1823114.5</v>
      </c>
    </row>
    <row r="118" spans="3:5" ht="12.75">
      <c r="C118" s="13" t="s">
        <v>122</v>
      </c>
      <c r="D118" s="10"/>
      <c r="E118" s="10"/>
    </row>
    <row r="119" spans="3:5" ht="12.75">
      <c r="C119" s="13" t="s">
        <v>123</v>
      </c>
      <c r="D119" s="10">
        <v>321844271.24</v>
      </c>
      <c r="E119" s="10">
        <v>150453031.04</v>
      </c>
    </row>
    <row r="120" spans="3:5" ht="12.75">
      <c r="C120" s="13" t="s">
        <v>124</v>
      </c>
      <c r="D120" s="10">
        <v>513722477.7</v>
      </c>
      <c r="E120" s="10">
        <v>521232245.34</v>
      </c>
    </row>
    <row r="121" spans="3:5" ht="12.75">
      <c r="C121" s="13" t="s">
        <v>125</v>
      </c>
      <c r="D121" s="10">
        <v>5115394061.24</v>
      </c>
      <c r="E121" s="10">
        <v>5507581807.49</v>
      </c>
    </row>
    <row r="122" spans="3:5" ht="12.75">
      <c r="C122" s="11" t="s">
        <v>126</v>
      </c>
      <c r="D122" s="30">
        <v>39674423483.34</v>
      </c>
      <c r="E122" s="30">
        <v>49634959688.51</v>
      </c>
    </row>
    <row r="123" spans="3:5" ht="12.75">
      <c r="C123" s="11" t="s">
        <v>127</v>
      </c>
      <c r="D123" s="18"/>
      <c r="E123" s="18"/>
    </row>
    <row r="124" spans="3:5" ht="12.75">
      <c r="C124" s="13" t="s">
        <v>128</v>
      </c>
      <c r="D124" s="10"/>
      <c r="E124" s="10">
        <v>1459300000</v>
      </c>
    </row>
    <row r="125" spans="3:5" ht="25.5">
      <c r="C125" s="13" t="s">
        <v>129</v>
      </c>
      <c r="D125" s="10"/>
      <c r="E125" s="10"/>
    </row>
    <row r="126" spans="3:5" ht="12.75">
      <c r="C126" s="13" t="s">
        <v>130</v>
      </c>
      <c r="D126" s="10">
        <v>314901631.18</v>
      </c>
      <c r="E126" s="10"/>
    </row>
    <row r="127" spans="3:5" ht="12.75">
      <c r="C127" s="11" t="s">
        <v>131</v>
      </c>
      <c r="D127" s="30">
        <v>314901631.18</v>
      </c>
      <c r="E127" s="30">
        <v>1459300000</v>
      </c>
    </row>
    <row r="128" spans="3:5" ht="12.75">
      <c r="C128" s="9" t="s">
        <v>132</v>
      </c>
      <c r="D128" s="30">
        <v>39989325114.52</v>
      </c>
      <c r="E128" s="30">
        <v>51094259688.51</v>
      </c>
    </row>
    <row r="129" spans="3:5" ht="12.75">
      <c r="C129" s="9" t="s">
        <v>133</v>
      </c>
      <c r="D129" s="10"/>
      <c r="E129" s="10"/>
    </row>
    <row r="130" spans="3:5" ht="12.75">
      <c r="C130" s="13" t="s">
        <v>134</v>
      </c>
      <c r="D130" s="10">
        <v>2800000000</v>
      </c>
      <c r="E130" s="10">
        <v>2800000000</v>
      </c>
    </row>
    <row r="131" spans="3:5" ht="12.75">
      <c r="C131" s="13" t="s">
        <v>135</v>
      </c>
      <c r="D131" s="10"/>
      <c r="E131" s="10"/>
    </row>
    <row r="132" spans="3:5" ht="12.75">
      <c r="C132" s="13" t="s">
        <v>136</v>
      </c>
      <c r="D132" s="10">
        <v>-58310</v>
      </c>
      <c r="E132" s="10"/>
    </row>
    <row r="133" spans="3:5" ht="12.75">
      <c r="C133" s="11" t="s">
        <v>137</v>
      </c>
      <c r="D133" s="18">
        <v>2799941690</v>
      </c>
      <c r="E133" s="18">
        <v>2800000000</v>
      </c>
    </row>
    <row r="134" spans="3:5" ht="12.75">
      <c r="C134" s="11" t="s">
        <v>138</v>
      </c>
      <c r="D134" s="18">
        <v>15249479906.250004</v>
      </c>
      <c r="E134" s="18">
        <v>17590870976.04</v>
      </c>
    </row>
    <row r="135" spans="3:5" ht="12.75">
      <c r="C135" s="13" t="s">
        <v>139</v>
      </c>
      <c r="D135" s="10">
        <v>5352792433.21</v>
      </c>
      <c r="E135" s="10">
        <v>5352792433.21</v>
      </c>
    </row>
    <row r="136" spans="3:5" ht="12.75">
      <c r="C136" s="13" t="s">
        <v>140</v>
      </c>
      <c r="D136" s="10"/>
      <c r="E136" s="10"/>
    </row>
    <row r="137" spans="3:5" ht="12.75">
      <c r="C137" s="13" t="s">
        <v>141</v>
      </c>
      <c r="D137" s="10">
        <v>-3401128900.38</v>
      </c>
      <c r="E137" s="10">
        <v>-1168608762</v>
      </c>
    </row>
    <row r="138" spans="3:5" ht="12.75">
      <c r="C138" s="13" t="s">
        <v>142</v>
      </c>
      <c r="D138" s="10">
        <v>5000000000</v>
      </c>
      <c r="E138" s="10">
        <v>5000000000</v>
      </c>
    </row>
    <row r="139" spans="3:5" ht="12.75">
      <c r="C139" s="11" t="s">
        <v>143</v>
      </c>
      <c r="D139" s="18">
        <v>8297816373.420003</v>
      </c>
      <c r="E139" s="18">
        <v>8406687304.83</v>
      </c>
    </row>
    <row r="140" spans="3:5" ht="12.75">
      <c r="C140" s="13" t="s">
        <v>144</v>
      </c>
      <c r="D140" s="10">
        <v>2059224326.5800025</v>
      </c>
      <c r="E140" s="10">
        <v>2655372436.31</v>
      </c>
    </row>
    <row r="141" spans="3:5" ht="12.75">
      <c r="C141" s="13" t="s">
        <v>145</v>
      </c>
      <c r="D141" s="10">
        <v>6238592046.84</v>
      </c>
      <c r="E141" s="10">
        <v>5751314868.52</v>
      </c>
    </row>
    <row r="142" spans="3:5" ht="12.75">
      <c r="C142" s="27" t="s">
        <v>146</v>
      </c>
      <c r="D142" s="10"/>
      <c r="E142" s="10"/>
    </row>
    <row r="143" spans="3:5" ht="12.75">
      <c r="C143" s="27" t="s">
        <v>147</v>
      </c>
      <c r="D143" s="10"/>
      <c r="E143" s="10"/>
    </row>
    <row r="144" spans="1:5" s="19" customFormat="1" ht="12.75">
      <c r="A144"/>
      <c r="B144"/>
      <c r="C144" s="11" t="s">
        <v>148</v>
      </c>
      <c r="D144" s="18">
        <v>18049421596.250004</v>
      </c>
      <c r="E144" s="18">
        <v>20390870976.04</v>
      </c>
    </row>
    <row r="145" spans="1:5" s="37" customFormat="1" ht="23.25" customHeight="1">
      <c r="A145"/>
      <c r="B145"/>
      <c r="C145" s="34" t="s">
        <v>149</v>
      </c>
      <c r="D145" s="35">
        <v>58038746710.770004</v>
      </c>
      <c r="E145" s="35">
        <v>71485130664.55</v>
      </c>
    </row>
    <row r="146" spans="4:5" ht="12.75">
      <c r="D146" s="38">
        <f>D95-D145</f>
        <v>0</v>
      </c>
      <c r="E146" s="38">
        <f>E95-E145</f>
        <v>0</v>
      </c>
    </row>
    <row r="147" spans="3:5" ht="12.75">
      <c r="C147" s="1" t="s">
        <v>345</v>
      </c>
      <c r="E147" s="2" t="s">
        <v>346</v>
      </c>
    </row>
    <row r="149" spans="3:5" ht="12.75">
      <c r="C149" s="1" t="s">
        <v>150</v>
      </c>
      <c r="E149" s="2" t="s">
        <v>347</v>
      </c>
    </row>
    <row r="151" spans="4:5" ht="12.75">
      <c r="D151" s="39"/>
      <c r="E151" s="39"/>
    </row>
    <row r="152" spans="4:5" ht="12.75">
      <c r="D152" s="38"/>
      <c r="E152" s="38"/>
    </row>
  </sheetData>
  <sheetProtection selectLockedCells="1" selectUnlockedCells="1"/>
  <mergeCells count="2">
    <mergeCell ref="C2:E2"/>
    <mergeCell ref="C4:C5"/>
  </mergeCells>
  <conditionalFormatting sqref="D147:D149">
    <cfRule type="cellIs" priority="1" dxfId="0" operator="lessThan" stopIfTrue="1">
      <formula>0</formula>
    </cfRule>
  </conditionalFormatting>
  <printOptions/>
  <pageMargins left="0.6201388888888889" right="0.4798611111111111" top="0.7902777777777779" bottom="0.7000000000000001" header="0.5118110236220472" footer="0.5118110236220472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zoomScaleSheetLayoutView="100" zoomScalePageLayoutView="0" workbookViewId="0" topLeftCell="A1">
      <pane xSplit="1" ySplit="7" topLeftCell="B10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1" sqref="C111:E113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60.57421875" style="40" customWidth="1"/>
    <col min="4" max="4" width="18.8515625" style="41" customWidth="1"/>
    <col min="5" max="5" width="20.140625" style="41" customWidth="1"/>
    <col min="6" max="16384" width="9.140625" style="40" customWidth="1"/>
  </cols>
  <sheetData>
    <row r="1" spans="2:5" ht="12.75">
      <c r="B1" s="3"/>
      <c r="C1" s="42" t="s">
        <v>151</v>
      </c>
      <c r="D1" s="43"/>
      <c r="E1" s="43" t="s">
        <v>152</v>
      </c>
    </row>
    <row r="2" spans="2:5" ht="12.75">
      <c r="B2" s="3"/>
      <c r="C2" s="138" t="s">
        <v>2</v>
      </c>
      <c r="D2" s="138"/>
      <c r="E2" s="138"/>
    </row>
    <row r="3" spans="2:5" ht="12.75">
      <c r="B3" s="3"/>
      <c r="C3" s="1"/>
      <c r="D3" s="44"/>
      <c r="E3" s="44"/>
    </row>
    <row r="4" spans="2:5" ht="12.75">
      <c r="B4" s="3"/>
      <c r="C4" s="1" t="str">
        <f>СБД!C3</f>
        <v>2023 оны 12 сарын 31 өдөр</v>
      </c>
      <c r="D4" s="2"/>
      <c r="E4" s="45" t="s">
        <v>4</v>
      </c>
    </row>
    <row r="5" spans="2:5" ht="12.75">
      <c r="B5" s="3"/>
      <c r="C5" s="7" t="s">
        <v>153</v>
      </c>
      <c r="D5" s="7" t="s">
        <v>6</v>
      </c>
      <c r="E5" s="7" t="s">
        <v>7</v>
      </c>
    </row>
    <row r="6" spans="3:5" ht="12.75">
      <c r="C6" s="46" t="s">
        <v>154</v>
      </c>
      <c r="D6" s="47">
        <v>11339294346.630001</v>
      </c>
      <c r="E6" s="48">
        <v>13019411070.35</v>
      </c>
    </row>
    <row r="7" spans="3:5" ht="12.75">
      <c r="C7" s="49" t="s">
        <v>155</v>
      </c>
      <c r="D7" s="50">
        <v>9166374430.77</v>
      </c>
      <c r="E7" s="50">
        <v>10841786161.9</v>
      </c>
    </row>
    <row r="8" spans="3:5" ht="12.75">
      <c r="C8" s="51" t="s">
        <v>156</v>
      </c>
      <c r="D8" s="52">
        <v>2061566167.77</v>
      </c>
      <c r="E8" s="52">
        <v>1996094037.33</v>
      </c>
    </row>
    <row r="9" spans="3:5" ht="12.75">
      <c r="C9" s="51" t="s">
        <v>157</v>
      </c>
      <c r="D9" s="52">
        <v>111353748.09</v>
      </c>
      <c r="E9" s="52">
        <v>113675854.08</v>
      </c>
    </row>
    <row r="10" spans="3:5" ht="13.5" customHeight="1">
      <c r="C10" s="51" t="s">
        <v>158</v>
      </c>
      <c r="D10" s="52"/>
      <c r="E10" s="52"/>
    </row>
    <row r="11" spans="3:5" ht="12.75">
      <c r="C11" s="51" t="s">
        <v>159</v>
      </c>
      <c r="D11" s="52"/>
      <c r="E11" s="52"/>
    </row>
    <row r="12" spans="3:5" ht="13.5" customHeight="1">
      <c r="C12" s="51" t="s">
        <v>160</v>
      </c>
      <c r="D12" s="52"/>
      <c r="E12" s="52"/>
    </row>
    <row r="13" spans="3:5" ht="12.75" customHeight="1">
      <c r="C13" s="51" t="s">
        <v>161</v>
      </c>
      <c r="D13" s="52"/>
      <c r="E13" s="52"/>
    </row>
    <row r="14" spans="3:5" ht="12.75">
      <c r="C14" s="51" t="s">
        <v>162</v>
      </c>
      <c r="D14" s="52"/>
      <c r="E14" s="53">
        <v>67855017.04</v>
      </c>
    </row>
    <row r="15" spans="3:5" ht="12.75">
      <c r="C15" s="51" t="s">
        <v>163</v>
      </c>
      <c r="D15" s="52"/>
      <c r="E15" s="52"/>
    </row>
    <row r="16" spans="3:5" ht="12.75">
      <c r="C16" s="51" t="s">
        <v>164</v>
      </c>
      <c r="D16" s="52"/>
      <c r="E16" s="52"/>
    </row>
    <row r="17" spans="3:5" ht="12.75">
      <c r="C17" s="54" t="s">
        <v>165</v>
      </c>
      <c r="D17" s="55">
        <v>3858139445.7799997</v>
      </c>
      <c r="E17" s="55">
        <v>4137782764.41</v>
      </c>
    </row>
    <row r="18" spans="3:5" ht="12.75">
      <c r="C18" s="51" t="s">
        <v>166</v>
      </c>
      <c r="D18" s="56">
        <v>218417099.43</v>
      </c>
      <c r="E18" s="53">
        <v>471139247.17</v>
      </c>
    </row>
    <row r="19" spans="3:5" ht="12.75" customHeight="1">
      <c r="C19" s="51" t="s">
        <v>167</v>
      </c>
      <c r="D19" s="56">
        <v>2814708234.13</v>
      </c>
      <c r="E19" s="53">
        <v>3022938040.6</v>
      </c>
    </row>
    <row r="20" spans="3:5" ht="12.75">
      <c r="C20" s="51" t="s">
        <v>168</v>
      </c>
      <c r="D20" s="56"/>
      <c r="E20" s="56"/>
    </row>
    <row r="21" spans="3:5" ht="12.75">
      <c r="C21" s="51" t="s">
        <v>169</v>
      </c>
      <c r="D21" s="56">
        <v>825014112.22</v>
      </c>
      <c r="E21" s="53">
        <v>643705476.64</v>
      </c>
    </row>
    <row r="22" spans="3:5" ht="12.75">
      <c r="C22" s="51" t="s">
        <v>170</v>
      </c>
      <c r="D22" s="56"/>
      <c r="E22" s="56"/>
    </row>
    <row r="23" spans="3:5" ht="18" customHeight="1">
      <c r="C23" s="57" t="s">
        <v>171</v>
      </c>
      <c r="D23" s="58">
        <v>7481154900.850001</v>
      </c>
      <c r="E23" s="58">
        <v>8881628305.94</v>
      </c>
    </row>
    <row r="24" spans="3:5" ht="12.75">
      <c r="C24" s="54" t="s">
        <v>172</v>
      </c>
      <c r="D24" s="55">
        <v>5945034880.880001</v>
      </c>
      <c r="E24" s="55">
        <v>4689619402.429999</v>
      </c>
    </row>
    <row r="25" spans="3:5" ht="12.75">
      <c r="C25" s="59" t="s">
        <v>173</v>
      </c>
      <c r="D25" s="60">
        <v>366110140.92</v>
      </c>
      <c r="E25" s="60">
        <v>192844434.97</v>
      </c>
    </row>
    <row r="26" spans="3:5" ht="12.75">
      <c r="C26" s="61" t="s">
        <v>174</v>
      </c>
      <c r="D26" s="56">
        <v>360405308.49</v>
      </c>
      <c r="E26" s="62">
        <v>178777774.75</v>
      </c>
    </row>
    <row r="27" spans="3:5" ht="12.75">
      <c r="C27" s="61" t="s">
        <v>175</v>
      </c>
      <c r="D27" s="56">
        <v>5704832.43</v>
      </c>
      <c r="E27" s="62">
        <v>14066660.22</v>
      </c>
    </row>
    <row r="28" spans="3:5" ht="12.75">
      <c r="C28" s="59" t="s">
        <v>176</v>
      </c>
      <c r="D28" s="60">
        <v>727167495.69</v>
      </c>
      <c r="E28" s="63">
        <v>969389122.87</v>
      </c>
    </row>
    <row r="29" spans="3:5" ht="12.75">
      <c r="C29" s="61" t="s">
        <v>177</v>
      </c>
      <c r="D29" s="56">
        <v>727167495.69</v>
      </c>
      <c r="E29" s="62">
        <v>969389122.87</v>
      </c>
    </row>
    <row r="30" spans="3:5" ht="12.75">
      <c r="C30" s="61" t="s">
        <v>178</v>
      </c>
      <c r="D30" s="56"/>
      <c r="E30" s="56"/>
    </row>
    <row r="31" spans="3:5" ht="12.75">
      <c r="C31" s="59" t="s">
        <v>179</v>
      </c>
      <c r="D31" s="60">
        <v>4851757244.27</v>
      </c>
      <c r="E31" s="63">
        <v>3527385844.5899997</v>
      </c>
    </row>
    <row r="32" spans="3:5" ht="12.75">
      <c r="C32" s="61" t="s">
        <v>180</v>
      </c>
      <c r="D32" s="52"/>
      <c r="E32" s="56"/>
    </row>
    <row r="33" spans="3:5" ht="12.75">
      <c r="C33" s="61" t="s">
        <v>181</v>
      </c>
      <c r="D33" s="56"/>
      <c r="E33" s="53"/>
    </row>
    <row r="34" spans="3:5" ht="12.75">
      <c r="C34" s="61" t="s">
        <v>182</v>
      </c>
      <c r="D34" s="52">
        <v>54915454.88</v>
      </c>
      <c r="E34" s="52">
        <v>14427400.73</v>
      </c>
    </row>
    <row r="35" spans="3:5" ht="12.75">
      <c r="C35" s="61" t="s">
        <v>183</v>
      </c>
      <c r="D35" s="52"/>
      <c r="E35" s="28">
        <v>8847460.7</v>
      </c>
    </row>
    <row r="36" spans="3:5" ht="12.75">
      <c r="C36" s="61" t="s">
        <v>184</v>
      </c>
      <c r="D36" s="56"/>
      <c r="E36" s="56"/>
    </row>
    <row r="37" spans="3:5" ht="12.75">
      <c r="C37" s="61" t="s">
        <v>185</v>
      </c>
      <c r="D37" s="56">
        <v>4796841789.39</v>
      </c>
      <c r="E37" s="56">
        <v>3294463132.16</v>
      </c>
    </row>
    <row r="38" spans="3:5" ht="12.75">
      <c r="C38" s="61" t="s">
        <v>186</v>
      </c>
      <c r="D38" s="56"/>
      <c r="E38" s="56">
        <v>209647851</v>
      </c>
    </row>
    <row r="39" spans="3:5" ht="12.75">
      <c r="C39" s="54" t="s">
        <v>187</v>
      </c>
      <c r="D39" s="55">
        <v>8991025355.050001</v>
      </c>
      <c r="E39" s="55">
        <v>9971750012.48</v>
      </c>
    </row>
    <row r="40" spans="3:5" ht="12.75">
      <c r="C40" s="59" t="s">
        <v>188</v>
      </c>
      <c r="D40" s="60">
        <v>1285394517.22</v>
      </c>
      <c r="E40" s="60">
        <v>1164118327.02</v>
      </c>
    </row>
    <row r="41" spans="3:5" ht="12.75">
      <c r="C41" s="61" t="s">
        <v>189</v>
      </c>
      <c r="D41" s="56">
        <v>70315229.96</v>
      </c>
      <c r="E41" s="53">
        <v>146448727.93</v>
      </c>
    </row>
    <row r="42" spans="3:5" ht="12.75">
      <c r="C42" s="61" t="s">
        <v>190</v>
      </c>
      <c r="D42" s="56"/>
      <c r="E42" s="53"/>
    </row>
    <row r="43" spans="3:5" ht="12.75">
      <c r="C43" s="61" t="s">
        <v>191</v>
      </c>
      <c r="D43" s="56">
        <v>1215079287.26</v>
      </c>
      <c r="E43" s="53">
        <v>1017669599.09</v>
      </c>
    </row>
    <row r="44" spans="3:5" ht="12.75">
      <c r="C44" s="61" t="s">
        <v>192</v>
      </c>
      <c r="D44" s="56"/>
      <c r="E44" s="56"/>
    </row>
    <row r="45" spans="3:5" ht="12.75">
      <c r="C45" s="59" t="s">
        <v>193</v>
      </c>
      <c r="D45" s="60">
        <v>1739098298.83</v>
      </c>
      <c r="E45" s="60">
        <v>2123591489.9900002</v>
      </c>
    </row>
    <row r="46" spans="3:5" ht="12.75">
      <c r="C46" s="61" t="s">
        <v>194</v>
      </c>
      <c r="D46" s="56">
        <v>986811822</v>
      </c>
      <c r="E46" s="53">
        <v>1377073077.9</v>
      </c>
    </row>
    <row r="47" spans="3:5" ht="12.75">
      <c r="C47" s="61" t="s">
        <v>195</v>
      </c>
      <c r="D47" s="64">
        <v>531321294.59</v>
      </c>
      <c r="E47" s="53">
        <v>290314729</v>
      </c>
    </row>
    <row r="48" spans="3:5" ht="12.75">
      <c r="C48" s="65" t="s">
        <v>196</v>
      </c>
      <c r="D48" s="16"/>
      <c r="E48" s="16"/>
    </row>
    <row r="49" spans="3:5" ht="12.75">
      <c r="C49" s="65" t="s">
        <v>197</v>
      </c>
      <c r="D49" s="16">
        <v>4487049.62</v>
      </c>
      <c r="E49" s="53">
        <v>6728263</v>
      </c>
    </row>
    <row r="50" spans="3:5" ht="12.75">
      <c r="C50" s="65" t="s">
        <v>198</v>
      </c>
      <c r="D50" s="16">
        <v>14095238</v>
      </c>
      <c r="E50" s="16"/>
    </row>
    <row r="51" spans="3:5" ht="12.75">
      <c r="C51" s="65" t="s">
        <v>199</v>
      </c>
      <c r="D51" s="16">
        <v>155410032.66</v>
      </c>
      <c r="E51" s="53">
        <v>209451280.88</v>
      </c>
    </row>
    <row r="52" spans="3:5" ht="12.75">
      <c r="C52" s="65" t="s">
        <v>200</v>
      </c>
      <c r="D52" s="16">
        <v>38894261.96</v>
      </c>
      <c r="E52" s="53">
        <v>232103378.21</v>
      </c>
    </row>
    <row r="53" spans="3:5" ht="12.75">
      <c r="C53" s="65" t="s">
        <v>201</v>
      </c>
      <c r="D53" s="16">
        <v>8078600</v>
      </c>
      <c r="E53" s="53">
        <v>7920761</v>
      </c>
    </row>
    <row r="54" spans="3:5" ht="12.75">
      <c r="C54" s="65" t="s">
        <v>202</v>
      </c>
      <c r="D54" s="14"/>
      <c r="E54" s="14"/>
    </row>
    <row r="55" spans="3:5" ht="12.75">
      <c r="C55" s="66" t="s">
        <v>203</v>
      </c>
      <c r="D55" s="12">
        <v>5966532539.000001</v>
      </c>
      <c r="E55" s="12">
        <v>6684040195.469999</v>
      </c>
    </row>
    <row r="56" spans="3:5" ht="25.5">
      <c r="C56" s="65" t="s">
        <v>204</v>
      </c>
      <c r="D56" s="16">
        <v>7243905</v>
      </c>
      <c r="E56" s="16"/>
    </row>
    <row r="57" spans="3:5" ht="25.5">
      <c r="C57" s="65" t="s">
        <v>205</v>
      </c>
      <c r="D57" s="16">
        <v>122150200.88</v>
      </c>
      <c r="E57" s="53">
        <v>176433503.74</v>
      </c>
    </row>
    <row r="58" spans="3:5" ht="25.5">
      <c r="C58" s="65" t="s">
        <v>206</v>
      </c>
      <c r="D58" s="16"/>
      <c r="E58" s="16"/>
    </row>
    <row r="59" spans="3:5" ht="12.75">
      <c r="C59" s="65" t="s">
        <v>207</v>
      </c>
      <c r="D59" s="16"/>
      <c r="E59" s="16"/>
    </row>
    <row r="60" spans="3:5" ht="13.5" customHeight="1">
      <c r="C60" s="65" t="s">
        <v>208</v>
      </c>
      <c r="D60" s="16">
        <v>2655460429.56</v>
      </c>
      <c r="E60" s="53">
        <v>2750196930.68</v>
      </c>
    </row>
    <row r="61" spans="3:5" ht="12.75">
      <c r="C61" s="65" t="s">
        <v>209</v>
      </c>
      <c r="D61" s="16">
        <v>1172154362.67</v>
      </c>
      <c r="E61" s="53">
        <v>851384445</v>
      </c>
    </row>
    <row r="62" spans="3:5" ht="12.75">
      <c r="C62" s="65" t="s">
        <v>210</v>
      </c>
      <c r="D62" s="16">
        <v>17124538.56</v>
      </c>
      <c r="E62" s="53">
        <v>36036237.7</v>
      </c>
    </row>
    <row r="63" spans="3:5" ht="12.75">
      <c r="C63" s="65" t="s">
        <v>211</v>
      </c>
      <c r="D63" s="16">
        <v>108616580</v>
      </c>
      <c r="E63" s="53">
        <v>89096060</v>
      </c>
    </row>
    <row r="64" spans="3:5" ht="12" customHeight="1">
      <c r="C64" s="65" t="s">
        <v>212</v>
      </c>
      <c r="D64" s="16">
        <v>14001256.98</v>
      </c>
      <c r="E64" s="53">
        <v>20010000</v>
      </c>
    </row>
    <row r="65" spans="3:5" ht="12.75">
      <c r="C65" s="65" t="s">
        <v>213</v>
      </c>
      <c r="D65" s="16">
        <v>413299222.53</v>
      </c>
      <c r="E65" s="53">
        <v>445476590.14</v>
      </c>
    </row>
    <row r="66" spans="3:5" ht="12.75">
      <c r="C66" s="65" t="s">
        <v>214</v>
      </c>
      <c r="D66" s="16">
        <v>25367687.16</v>
      </c>
      <c r="E66" s="53">
        <v>18316747.81</v>
      </c>
    </row>
    <row r="67" spans="3:5" ht="12.75">
      <c r="C67" s="65" t="s">
        <v>215</v>
      </c>
      <c r="D67" s="16">
        <v>24684201.67</v>
      </c>
      <c r="E67" s="53">
        <v>19642847.62</v>
      </c>
    </row>
    <row r="68" spans="3:5" ht="12.75">
      <c r="C68" s="65" t="s">
        <v>216</v>
      </c>
      <c r="D68" s="16">
        <v>18986693</v>
      </c>
      <c r="E68" s="53">
        <v>23211127.16</v>
      </c>
    </row>
    <row r="69" spans="3:5" ht="12.75">
      <c r="C69" s="65" t="s">
        <v>217</v>
      </c>
      <c r="D69" s="16">
        <v>5639145</v>
      </c>
      <c r="E69" s="53">
        <v>1958900</v>
      </c>
    </row>
    <row r="70" spans="3:5" ht="12.75">
      <c r="C70" s="65" t="s">
        <v>218</v>
      </c>
      <c r="D70" s="16">
        <v>28657422</v>
      </c>
      <c r="E70" s="53">
        <v>48144216.28</v>
      </c>
    </row>
    <row r="71" spans="3:5" ht="12.75">
      <c r="C71" s="65" t="s">
        <v>219</v>
      </c>
      <c r="D71" s="16">
        <v>2353783</v>
      </c>
      <c r="E71" s="53">
        <v>51900</v>
      </c>
    </row>
    <row r="72" spans="3:5" ht="12.75">
      <c r="C72" s="65" t="s">
        <v>220</v>
      </c>
      <c r="D72" s="16">
        <v>225000</v>
      </c>
      <c r="E72" s="16"/>
    </row>
    <row r="73" spans="3:5" ht="12.75">
      <c r="C73" s="65" t="s">
        <v>221</v>
      </c>
      <c r="D73" s="16">
        <v>440309368.72</v>
      </c>
      <c r="E73" s="53">
        <v>556594370.01</v>
      </c>
    </row>
    <row r="74" spans="3:5" ht="12.75">
      <c r="C74" s="65" t="s">
        <v>222</v>
      </c>
      <c r="D74" s="16">
        <v>554764.68</v>
      </c>
      <c r="E74" s="16"/>
    </row>
    <row r="75" spans="3:5" ht="12.75">
      <c r="C75" s="65" t="s">
        <v>223</v>
      </c>
      <c r="D75" s="16">
        <v>104315870.63</v>
      </c>
      <c r="E75" s="53">
        <v>578052926.11</v>
      </c>
    </row>
    <row r="76" spans="3:5" ht="12.75">
      <c r="C76" s="65" t="s">
        <v>224</v>
      </c>
      <c r="D76" s="16">
        <v>25947460</v>
      </c>
      <c r="E76" s="53">
        <v>55164229</v>
      </c>
    </row>
    <row r="77" spans="3:5" ht="12.75">
      <c r="C77" s="65" t="s">
        <v>225</v>
      </c>
      <c r="D77" s="16"/>
      <c r="E77" s="16"/>
    </row>
    <row r="78" spans="3:5" ht="12.75">
      <c r="C78" s="65" t="s">
        <v>226</v>
      </c>
      <c r="D78" s="16"/>
      <c r="E78" s="53">
        <v>8649277.78</v>
      </c>
    </row>
    <row r="79" spans="3:5" ht="12.75">
      <c r="C79" s="65" t="s">
        <v>227</v>
      </c>
      <c r="D79" s="16">
        <v>88632390.45</v>
      </c>
      <c r="E79" s="53">
        <v>80585095</v>
      </c>
    </row>
    <row r="80" spans="3:5" ht="12.75">
      <c r="C80" s="67" t="s">
        <v>228</v>
      </c>
      <c r="D80" s="16">
        <v>690808256.51</v>
      </c>
      <c r="E80" s="16">
        <v>925034791.44</v>
      </c>
    </row>
    <row r="81" spans="3:5" ht="17.25" customHeight="1">
      <c r="C81" s="68" t="s">
        <v>229</v>
      </c>
      <c r="D81" s="33">
        <v>-3045990474.17</v>
      </c>
      <c r="E81" s="33">
        <v>-5282130610.05</v>
      </c>
    </row>
    <row r="82" spans="3:5" ht="26.25" customHeight="1">
      <c r="C82" s="69" t="s">
        <v>230</v>
      </c>
      <c r="D82" s="47">
        <v>4435164426.680001</v>
      </c>
      <c r="E82" s="47">
        <v>3599497695.8900003</v>
      </c>
    </row>
    <row r="83" spans="1:5" s="70" customFormat="1" ht="12.75">
      <c r="A83"/>
      <c r="C83" s="71" t="s">
        <v>231</v>
      </c>
      <c r="D83" s="12">
        <v>2530969227.26</v>
      </c>
      <c r="E83" s="12">
        <v>3191830557.56</v>
      </c>
    </row>
    <row r="84" spans="3:5" ht="12.75">
      <c r="C84" s="72" t="s">
        <v>232</v>
      </c>
      <c r="D84" s="14"/>
      <c r="E84" s="14"/>
    </row>
    <row r="85" spans="3:5" ht="12.75">
      <c r="C85" s="73" t="s">
        <v>233</v>
      </c>
      <c r="D85" s="16">
        <v>2227677921.02</v>
      </c>
      <c r="E85" s="53">
        <v>3167821579.86</v>
      </c>
    </row>
    <row r="86" spans="3:5" ht="12.75">
      <c r="C86" s="74" t="s">
        <v>234</v>
      </c>
      <c r="D86" s="16"/>
      <c r="E86" s="16"/>
    </row>
    <row r="87" spans="3:5" ht="12.75">
      <c r="C87" s="74" t="s">
        <v>235</v>
      </c>
      <c r="D87" s="16"/>
      <c r="E87" s="16"/>
    </row>
    <row r="88" spans="3:5" ht="12.75">
      <c r="C88" s="74" t="s">
        <v>236</v>
      </c>
      <c r="D88" s="16">
        <v>8499334.88</v>
      </c>
      <c r="E88" s="53">
        <v>24008977.7</v>
      </c>
    </row>
    <row r="89" spans="3:5" ht="12.75">
      <c r="C89" s="74" t="s">
        <v>237</v>
      </c>
      <c r="D89" s="16">
        <v>294791971.36</v>
      </c>
      <c r="E89" s="53"/>
    </row>
    <row r="90" spans="3:5" ht="12.75">
      <c r="C90" s="75" t="s">
        <v>238</v>
      </c>
      <c r="D90" s="47">
        <v>1904195199.420001</v>
      </c>
      <c r="E90" s="47">
        <v>407667138.3300004</v>
      </c>
    </row>
    <row r="91" spans="3:5" ht="12.75">
      <c r="C91" s="76" t="s">
        <v>239</v>
      </c>
      <c r="D91" s="12">
        <v>575758695.37</v>
      </c>
      <c r="E91" s="12">
        <v>2639592637.97</v>
      </c>
    </row>
    <row r="92" spans="3:5" ht="12.75">
      <c r="C92" s="74" t="s">
        <v>240</v>
      </c>
      <c r="D92" s="14"/>
      <c r="E92" s="14"/>
    </row>
    <row r="93" spans="3:5" ht="12.75">
      <c r="C93" s="74" t="s">
        <v>241</v>
      </c>
      <c r="D93" s="16"/>
      <c r="E93" s="53">
        <v>165209862.61</v>
      </c>
    </row>
    <row r="94" spans="3:5" ht="12.75">
      <c r="C94" s="74" t="s">
        <v>242</v>
      </c>
      <c r="D94" s="16">
        <v>28545054.67</v>
      </c>
      <c r="E94" s="53">
        <v>4878494.99</v>
      </c>
    </row>
    <row r="95" spans="3:5" ht="12.75">
      <c r="C95" s="74" t="s">
        <v>243</v>
      </c>
      <c r="D95" s="16"/>
      <c r="E95" s="14"/>
    </row>
    <row r="96" spans="3:5" ht="12.75">
      <c r="C96" s="74" t="s">
        <v>244</v>
      </c>
      <c r="D96" s="16">
        <v>547213640.7</v>
      </c>
      <c r="E96" s="53">
        <v>2469504280.37</v>
      </c>
    </row>
    <row r="97" spans="3:5" ht="12.75">
      <c r="C97" s="74" t="s">
        <v>245</v>
      </c>
      <c r="D97" s="16"/>
      <c r="E97" s="14"/>
    </row>
    <row r="98" spans="3:5" ht="12.75">
      <c r="C98" s="76" t="s">
        <v>246</v>
      </c>
      <c r="D98" s="12">
        <v>45388692.629999995</v>
      </c>
      <c r="E98" s="12">
        <v>37200775.940000005</v>
      </c>
    </row>
    <row r="99" spans="3:5" ht="12.75">
      <c r="C99" s="74" t="s">
        <v>247</v>
      </c>
      <c r="D99" s="16">
        <v>440500</v>
      </c>
      <c r="E99" s="53">
        <v>3416340</v>
      </c>
    </row>
    <row r="100" spans="3:5" ht="12.75">
      <c r="C100" s="74" t="s">
        <v>248</v>
      </c>
      <c r="D100" s="16"/>
      <c r="E100" s="53">
        <v>572456</v>
      </c>
    </row>
    <row r="101" spans="3:5" ht="12.75">
      <c r="C101" s="74" t="s">
        <v>249</v>
      </c>
      <c r="D101" s="16"/>
      <c r="E101" s="53">
        <v>2343955</v>
      </c>
    </row>
    <row r="102" spans="3:5" ht="12.75">
      <c r="C102" s="74" t="s">
        <v>250</v>
      </c>
      <c r="D102" s="16">
        <v>25261526.63</v>
      </c>
      <c r="E102" s="53">
        <v>28967015.56</v>
      </c>
    </row>
    <row r="103" spans="3:5" ht="12.75">
      <c r="C103" s="74" t="s">
        <v>251</v>
      </c>
      <c r="D103" s="16">
        <v>19686666</v>
      </c>
      <c r="E103" s="53">
        <v>1901009.38</v>
      </c>
    </row>
    <row r="104" spans="3:5" ht="12.75">
      <c r="C104" s="76" t="s">
        <v>252</v>
      </c>
      <c r="D104" s="12">
        <v>2434565202.160001</v>
      </c>
      <c r="E104" s="12">
        <v>3010059000.36</v>
      </c>
    </row>
    <row r="105" spans="3:5" ht="12.75">
      <c r="C105" s="77" t="s">
        <v>253</v>
      </c>
      <c r="D105" s="14">
        <v>0</v>
      </c>
      <c r="E105" s="14">
        <v>0</v>
      </c>
    </row>
    <row r="106" spans="3:5" ht="12.75">
      <c r="C106" s="77" t="s">
        <v>254</v>
      </c>
      <c r="D106" s="14">
        <v>0</v>
      </c>
      <c r="E106" s="14"/>
    </row>
    <row r="107" spans="3:5" ht="12.75">
      <c r="C107" s="78" t="s">
        <v>255</v>
      </c>
      <c r="D107" s="47">
        <v>2434565202.160001</v>
      </c>
      <c r="E107" s="47">
        <v>3010059000.36</v>
      </c>
    </row>
    <row r="108" spans="3:5" ht="12.75">
      <c r="C108" s="77" t="s">
        <v>256</v>
      </c>
      <c r="D108" s="16">
        <v>375340826.33</v>
      </c>
      <c r="E108" s="16">
        <v>354686564.05</v>
      </c>
    </row>
    <row r="109" spans="3:5" ht="18" customHeight="1">
      <c r="C109" s="79" t="s">
        <v>257</v>
      </c>
      <c r="D109" s="80">
        <v>2059224375.8300009</v>
      </c>
      <c r="E109" s="80">
        <v>2655372436.31</v>
      </c>
    </row>
    <row r="110" spans="1:5" s="81" customFormat="1" ht="12.75">
      <c r="A110"/>
      <c r="D110" s="82"/>
      <c r="E110" s="83"/>
    </row>
    <row r="111" spans="1:5" s="81" customFormat="1" ht="12.75">
      <c r="A111"/>
      <c r="C111" s="1" t="s">
        <v>345</v>
      </c>
      <c r="D111" s="2"/>
      <c r="E111" s="2" t="s">
        <v>346</v>
      </c>
    </row>
    <row r="112" spans="1:5" s="81" customFormat="1" ht="12.75">
      <c r="A112"/>
      <c r="C112" s="1"/>
      <c r="D112" s="2"/>
      <c r="E112" s="2"/>
    </row>
    <row r="113" spans="1:5" s="81" customFormat="1" ht="12.75">
      <c r="A113"/>
      <c r="C113" s="1" t="s">
        <v>150</v>
      </c>
      <c r="D113" s="2"/>
      <c r="E113" s="2" t="s">
        <v>347</v>
      </c>
    </row>
    <row r="114" spans="1:5" s="81" customFormat="1" ht="12.75">
      <c r="A114"/>
      <c r="D114" s="82"/>
      <c r="E114" s="82"/>
    </row>
    <row r="115" spans="1:5" s="84" customFormat="1" ht="12.75">
      <c r="A115"/>
      <c r="D115" s="85" t="s">
        <v>258</v>
      </c>
      <c r="E115" s="86">
        <f>+E6+E24+E91+E105</f>
        <v>20348623110.75</v>
      </c>
    </row>
    <row r="116" spans="1:5" s="84" customFormat="1" ht="12.75">
      <c r="A116"/>
      <c r="D116" s="85" t="s">
        <v>259</v>
      </c>
      <c r="E116" s="86">
        <f>+E17+E39+E83+E98+E106</f>
        <v>17338564110.39</v>
      </c>
    </row>
    <row r="117" spans="1:5" s="84" customFormat="1" ht="12.75">
      <c r="A117"/>
      <c r="D117" s="86" t="s">
        <v>260</v>
      </c>
      <c r="E117" s="86">
        <f>+E115-E116</f>
        <v>3010059000.3600006</v>
      </c>
    </row>
    <row r="118" spans="1:5" s="84" customFormat="1" ht="12.75">
      <c r="A118"/>
      <c r="D118" s="85"/>
      <c r="E118" s="86">
        <f>+E107-E117</f>
        <v>0</v>
      </c>
    </row>
    <row r="119" spans="1:5" s="84" customFormat="1" ht="12.75">
      <c r="A119"/>
      <c r="D119" s="85"/>
      <c r="E119" s="85"/>
    </row>
  </sheetData>
  <sheetProtection selectLockedCells="1" selectUnlockedCells="1"/>
  <autoFilter ref="C5:E111"/>
  <mergeCells count="1">
    <mergeCell ref="C2:E2"/>
  </mergeCells>
  <conditionalFormatting sqref="D111:D113">
    <cfRule type="cellIs" priority="1" dxfId="0" operator="lessThan" stopIfTrue="1">
      <formula>0</formula>
    </cfRule>
  </conditionalFormatting>
  <printOptions/>
  <pageMargins left="0.75" right="0.2" top="0.4701388888888889" bottom="0.3902777777777778" header="0.5118110236220472" footer="0.5118110236220472"/>
  <pageSetup fitToHeight="0" fitToWidth="1" horizontalDpi="300" verticalDpi="300" orientation="portrait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100" zoomScalePageLayoutView="0" workbookViewId="0" topLeftCell="A22">
      <selection activeCell="B30" sqref="B30:D33"/>
    </sheetView>
  </sheetViews>
  <sheetFormatPr defaultColWidth="9.140625" defaultRowHeight="12.75"/>
  <cols>
    <col min="1" max="1" width="46.421875" style="40" customWidth="1"/>
    <col min="2" max="2" width="17.28125" style="41" customWidth="1"/>
    <col min="3" max="3" width="19.00390625" style="41" customWidth="1"/>
    <col min="4" max="4" width="18.7109375" style="41" customWidth="1"/>
    <col min="5" max="5" width="17.140625" style="41" customWidth="1"/>
    <col min="6" max="6" width="20.140625" style="41" customWidth="1"/>
    <col min="7" max="7" width="23.28125" style="41" customWidth="1"/>
    <col min="8" max="15" width="17.57421875" style="40" customWidth="1"/>
    <col min="16" max="16384" width="9.140625" style="40" customWidth="1"/>
  </cols>
  <sheetData>
    <row r="1" spans="6:7" ht="12.75">
      <c r="F1" s="140" t="s">
        <v>261</v>
      </c>
      <c r="G1" s="140"/>
    </row>
    <row r="2" spans="6:7" ht="12.75">
      <c r="F2" s="140" t="s">
        <v>262</v>
      </c>
      <c r="G2" s="140"/>
    </row>
    <row r="3" spans="3:7" ht="12.75">
      <c r="C3" s="43" t="s">
        <v>263</v>
      </c>
      <c r="G3" s="43" t="s">
        <v>264</v>
      </c>
    </row>
    <row r="4" spans="1:7" ht="12.75">
      <c r="A4" s="87" t="s">
        <v>265</v>
      </c>
      <c r="B4" s="43"/>
      <c r="D4" s="141" t="str">
        <f>СБД!C3</f>
        <v>2023 оны 12 сарын 31 өдөр</v>
      </c>
      <c r="E4" s="141"/>
      <c r="G4" s="40"/>
    </row>
    <row r="5" spans="1:7" ht="12.75">
      <c r="A5" s="40" t="s">
        <v>266</v>
      </c>
      <c r="B5" s="43"/>
      <c r="G5" s="40"/>
    </row>
    <row r="6" ht="12.75">
      <c r="G6" s="88" t="s">
        <v>4</v>
      </c>
    </row>
    <row r="7" spans="1:7" ht="25.5">
      <c r="A7" s="89" t="s">
        <v>153</v>
      </c>
      <c r="B7" s="89" t="s">
        <v>267</v>
      </c>
      <c r="C7" s="89" t="s">
        <v>268</v>
      </c>
      <c r="D7" s="89" t="s">
        <v>269</v>
      </c>
      <c r="E7" s="89" t="s">
        <v>270</v>
      </c>
      <c r="F7" s="89" t="s">
        <v>271</v>
      </c>
      <c r="G7" s="89" t="s">
        <v>272</v>
      </c>
    </row>
    <row r="8" spans="1:7" ht="17.25" customHeight="1">
      <c r="A8" s="54" t="s">
        <v>273</v>
      </c>
      <c r="B8" s="90">
        <v>2800000000</v>
      </c>
      <c r="C8" s="90">
        <v>5342622574.04</v>
      </c>
      <c r="D8" s="91">
        <v>7053406086.82</v>
      </c>
      <c r="E8" s="92">
        <v>0</v>
      </c>
      <c r="F8" s="90">
        <v>7409235812.380001</v>
      </c>
      <c r="G8" s="90">
        <v>22605264473.24</v>
      </c>
    </row>
    <row r="9" spans="1:7" ht="17.25" customHeight="1">
      <c r="A9" s="93" t="s">
        <v>274</v>
      </c>
      <c r="B9" s="94"/>
      <c r="C9" s="95"/>
      <c r="D9" s="96"/>
      <c r="E9" s="96"/>
      <c r="F9" s="95"/>
      <c r="G9" s="94">
        <v>0</v>
      </c>
    </row>
    <row r="10" spans="1:7" ht="17.25" customHeight="1">
      <c r="A10" s="97" t="s">
        <v>275</v>
      </c>
      <c r="B10" s="94">
        <v>2800000000</v>
      </c>
      <c r="C10" s="94">
        <v>5342622574.04</v>
      </c>
      <c r="D10" s="94">
        <v>7053406086.82</v>
      </c>
      <c r="E10" s="94">
        <v>0</v>
      </c>
      <c r="F10" s="94">
        <v>7409235812.380001</v>
      </c>
      <c r="G10" s="94">
        <v>22605264473.24</v>
      </c>
    </row>
    <row r="11" spans="1:7" ht="17.25" customHeight="1">
      <c r="A11" s="93" t="s">
        <v>276</v>
      </c>
      <c r="B11" s="94"/>
      <c r="C11" s="96"/>
      <c r="D11" s="96"/>
      <c r="E11" s="96"/>
      <c r="F11" s="96"/>
      <c r="G11" s="94">
        <v>0</v>
      </c>
    </row>
    <row r="12" spans="1:7" ht="17.25" customHeight="1">
      <c r="A12" s="93" t="s">
        <v>277</v>
      </c>
      <c r="B12" s="94"/>
      <c r="C12" s="96"/>
      <c r="D12" s="52">
        <v>-10365666836.24</v>
      </c>
      <c r="E12" s="52"/>
      <c r="F12" s="52"/>
      <c r="G12" s="94">
        <v>-10365666836.24</v>
      </c>
    </row>
    <row r="13" spans="1:7" ht="17.25" customHeight="1">
      <c r="A13" s="93" t="s">
        <v>278</v>
      </c>
      <c r="B13" s="94"/>
      <c r="C13" s="96"/>
      <c r="D13" s="52"/>
      <c r="E13" s="52"/>
      <c r="F13" s="52"/>
      <c r="G13" s="94">
        <v>0</v>
      </c>
    </row>
    <row r="14" spans="1:7" ht="17.25" customHeight="1">
      <c r="A14" s="93" t="s">
        <v>279</v>
      </c>
      <c r="B14" s="94"/>
      <c r="C14" s="96"/>
      <c r="D14" s="52">
        <v>-88868150.96</v>
      </c>
      <c r="E14" s="52"/>
      <c r="F14" s="52">
        <v>88868150.96</v>
      </c>
      <c r="G14" s="94">
        <v>0</v>
      </c>
    </row>
    <row r="15" spans="1:7" ht="17.25" customHeight="1">
      <c r="A15" s="93" t="s">
        <v>280</v>
      </c>
      <c r="B15" s="94"/>
      <c r="C15" s="96"/>
      <c r="D15" s="52"/>
      <c r="E15" s="52"/>
      <c r="F15" s="52">
        <v>2059224326.59</v>
      </c>
      <c r="G15" s="94">
        <v>2059224326.59</v>
      </c>
    </row>
    <row r="16" spans="1:7" ht="17.25" customHeight="1">
      <c r="A16" s="93" t="s">
        <v>281</v>
      </c>
      <c r="B16" s="95"/>
      <c r="C16" s="96"/>
      <c r="D16" s="52"/>
      <c r="E16" s="52"/>
      <c r="F16" s="52">
        <v>-1259511916.5</v>
      </c>
      <c r="G16" s="94">
        <v>-1259511916.5</v>
      </c>
    </row>
    <row r="17" spans="1:7" ht="17.25" customHeight="1">
      <c r="A17" s="93" t="s">
        <v>282</v>
      </c>
      <c r="B17" s="95">
        <v>-58310</v>
      </c>
      <c r="C17" s="52">
        <v>10169859.17</v>
      </c>
      <c r="D17" s="52"/>
      <c r="E17" s="52"/>
      <c r="F17" s="52">
        <v>5000000000</v>
      </c>
      <c r="G17" s="94"/>
    </row>
    <row r="18" spans="1:7" ht="17.25" customHeight="1">
      <c r="A18" s="54" t="s">
        <v>283</v>
      </c>
      <c r="B18" s="90">
        <v>2799941690</v>
      </c>
      <c r="C18" s="90">
        <v>5352792433.21</v>
      </c>
      <c r="D18" s="90">
        <v>-3401128900.38</v>
      </c>
      <c r="E18" s="90">
        <v>0</v>
      </c>
      <c r="F18" s="90">
        <v>13297816373.43</v>
      </c>
      <c r="G18" s="90">
        <v>18049421596.260002</v>
      </c>
    </row>
    <row r="19" spans="1:7" ht="17.25" customHeight="1">
      <c r="A19" s="93" t="s">
        <v>274</v>
      </c>
      <c r="B19" s="95"/>
      <c r="C19" s="52"/>
      <c r="D19" s="52"/>
      <c r="E19" s="52"/>
      <c r="F19" s="52"/>
      <c r="G19" s="94">
        <v>0</v>
      </c>
    </row>
    <row r="20" spans="1:7" ht="17.25" customHeight="1">
      <c r="A20" s="97" t="s">
        <v>275</v>
      </c>
      <c r="B20" s="60">
        <v>2799941690</v>
      </c>
      <c r="C20" s="60">
        <v>5352792433.21</v>
      </c>
      <c r="D20" s="60">
        <v>-3401128900.38</v>
      </c>
      <c r="E20" s="60">
        <v>0</v>
      </c>
      <c r="F20" s="60">
        <v>13297816373.43</v>
      </c>
      <c r="G20" s="94">
        <v>18049421596.260002</v>
      </c>
    </row>
    <row r="21" spans="1:7" ht="17.25" customHeight="1">
      <c r="A21" s="93" t="s">
        <v>276</v>
      </c>
      <c r="B21" s="52"/>
      <c r="C21" s="52"/>
      <c r="D21" s="52">
        <v>135380353.1</v>
      </c>
      <c r="E21" s="52"/>
      <c r="F21" s="52"/>
      <c r="G21" s="94">
        <v>135380353.1</v>
      </c>
    </row>
    <row r="22" spans="1:7" ht="17.25" customHeight="1">
      <c r="A22" s="93" t="s">
        <v>277</v>
      </c>
      <c r="B22" s="52"/>
      <c r="C22" s="52"/>
      <c r="D22" s="52">
        <v>-449361719.64</v>
      </c>
      <c r="E22" s="52"/>
      <c r="F22" s="52"/>
      <c r="G22" s="94">
        <v>-449361719.64</v>
      </c>
    </row>
    <row r="23" spans="1:8" ht="17.25" customHeight="1">
      <c r="A23" s="93" t="s">
        <v>278</v>
      </c>
      <c r="B23" s="52"/>
      <c r="C23" s="52"/>
      <c r="D23" s="52"/>
      <c r="E23" s="52"/>
      <c r="F23" s="52"/>
      <c r="G23" s="94">
        <v>0</v>
      </c>
      <c r="H23" s="98"/>
    </row>
    <row r="24" spans="1:8" ht="17.25" customHeight="1">
      <c r="A24" s="93" t="s">
        <v>279</v>
      </c>
      <c r="B24" s="52"/>
      <c r="C24" s="52"/>
      <c r="D24" s="52">
        <v>2546501504.92</v>
      </c>
      <c r="E24" s="52"/>
      <c r="F24" s="52">
        <v>-2546501504.92</v>
      </c>
      <c r="G24" s="94">
        <v>0</v>
      </c>
      <c r="H24" s="99"/>
    </row>
    <row r="25" spans="1:8" ht="17.25" customHeight="1">
      <c r="A25" s="93" t="s">
        <v>280</v>
      </c>
      <c r="B25" s="52"/>
      <c r="C25" s="52"/>
      <c r="D25" s="52"/>
      <c r="E25" s="52"/>
      <c r="F25" s="52">
        <v>2655372436.31</v>
      </c>
      <c r="G25" s="94">
        <v>2655372436.31</v>
      </c>
      <c r="H25" s="98"/>
    </row>
    <row r="26" spans="1:8" ht="17.25" customHeight="1">
      <c r="A26" s="93" t="s">
        <v>281</v>
      </c>
      <c r="B26" s="52"/>
      <c r="C26" s="52"/>
      <c r="D26" s="52"/>
      <c r="E26" s="52"/>
      <c r="F26" s="52"/>
      <c r="G26" s="94">
        <v>0</v>
      </c>
      <c r="H26" s="98"/>
    </row>
    <row r="27" spans="1:7" ht="17.25" customHeight="1">
      <c r="A27" s="93" t="s">
        <v>282</v>
      </c>
      <c r="B27" s="52">
        <v>58310</v>
      </c>
      <c r="C27" s="52">
        <v>0</v>
      </c>
      <c r="D27" s="52"/>
      <c r="E27" s="52"/>
      <c r="F27" s="52"/>
      <c r="G27" s="94">
        <v>58310</v>
      </c>
    </row>
    <row r="28" spans="1:7" ht="17.25" customHeight="1">
      <c r="A28" s="54" t="s">
        <v>284</v>
      </c>
      <c r="B28" s="55">
        <v>2800000000</v>
      </c>
      <c r="C28" s="55">
        <v>5352792433.21</v>
      </c>
      <c r="D28" s="55">
        <v>-1168608762</v>
      </c>
      <c r="E28" s="55">
        <v>0</v>
      </c>
      <c r="F28" s="55">
        <v>13406687304.82</v>
      </c>
      <c r="G28" s="90">
        <v>20390870976.03</v>
      </c>
    </row>
    <row r="29" spans="3:7" ht="12.75">
      <c r="C29" s="100">
        <f>+СБД!E135</f>
        <v>5352792433.21</v>
      </c>
      <c r="D29" s="100">
        <f>+СБД!E137</f>
        <v>-1168608762</v>
      </c>
      <c r="E29" s="101"/>
      <c r="F29" s="100">
        <f>+СБД!E140+СБД!E141+СБД!E138</f>
        <v>13406687304.83</v>
      </c>
      <c r="G29" s="100">
        <f>+СБД!E144</f>
        <v>20390870976.04</v>
      </c>
    </row>
    <row r="30" spans="2:7" ht="12.75">
      <c r="B30" s="1" t="s">
        <v>345</v>
      </c>
      <c r="C30" s="2"/>
      <c r="D30" s="2" t="s">
        <v>346</v>
      </c>
      <c r="E30" s="102"/>
      <c r="F30" s="100">
        <f>+F28-F29</f>
        <v>-0.010000228881835938</v>
      </c>
      <c r="G30" s="100">
        <f>+G28-G29</f>
        <v>-0.01000213623046875</v>
      </c>
    </row>
    <row r="31" spans="2:7" ht="12.75">
      <c r="B31" s="1"/>
      <c r="C31" s="2"/>
      <c r="D31" s="2"/>
      <c r="F31" s="101"/>
      <c r="G31" s="101"/>
    </row>
    <row r="32" spans="2:5" ht="12.75">
      <c r="B32" s="1" t="s">
        <v>150</v>
      </c>
      <c r="C32" s="2"/>
      <c r="D32" s="2" t="s">
        <v>347</v>
      </c>
      <c r="E32" s="102"/>
    </row>
  </sheetData>
  <sheetProtection selectLockedCells="1" selectUnlockedCells="1"/>
  <mergeCells count="3">
    <mergeCell ref="F1:G1"/>
    <mergeCell ref="F2:G2"/>
    <mergeCell ref="D4:E4"/>
  </mergeCells>
  <conditionalFormatting sqref="C30:C32">
    <cfRule type="cellIs" priority="1" dxfId="0" operator="lessThan" stopIfTrue="1">
      <formula>0</formula>
    </cfRule>
  </conditionalFormatting>
  <printOptions/>
  <pageMargins left="0.2701388888888889" right="0.2701388888888889" top="1" bottom="0.5097222222222222" header="0.5118110236220472" footer="0.5118110236220472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1:D68"/>
  <sheetViews>
    <sheetView tabSelected="1" zoomScaleSheetLayoutView="80" zoomScalePageLayoutView="0" workbookViewId="0" topLeftCell="A1">
      <pane xSplit="2" ySplit="6" topLeftCell="C6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B69" sqref="B69"/>
    </sheetView>
  </sheetViews>
  <sheetFormatPr defaultColWidth="9.140625" defaultRowHeight="12.75"/>
  <cols>
    <col min="1" max="1" width="2.421875" style="40" customWidth="1"/>
    <col min="2" max="2" width="57.57421875" style="40" customWidth="1"/>
    <col min="3" max="3" width="24.28125" style="40" customWidth="1"/>
    <col min="4" max="4" width="19.140625" style="103" customWidth="1"/>
    <col min="5" max="16384" width="9.140625" style="40" customWidth="1"/>
  </cols>
  <sheetData>
    <row r="1" spans="2:4" ht="12.75">
      <c r="B1" s="104" t="s">
        <v>285</v>
      </c>
      <c r="C1" s="104"/>
      <c r="D1" s="105"/>
    </row>
    <row r="2" spans="2:4" ht="12.75">
      <c r="B2" s="104" t="s">
        <v>2</v>
      </c>
      <c r="C2" s="104"/>
      <c r="D2" s="106"/>
    </row>
    <row r="4" ht="12.75">
      <c r="B4" s="40" t="str">
        <f>СБД!C3</f>
        <v>2023 оны 12 сарын 31 өдөр</v>
      </c>
    </row>
    <row r="5" spans="2:4" ht="16.5" customHeight="1">
      <c r="B5" s="89" t="s">
        <v>153</v>
      </c>
      <c r="C5" s="89" t="s">
        <v>286</v>
      </c>
      <c r="D5" s="107" t="s">
        <v>287</v>
      </c>
    </row>
    <row r="6" spans="2:4" s="108" customFormat="1" ht="20.25" customHeight="1">
      <c r="B6" s="109" t="s">
        <v>288</v>
      </c>
      <c r="C6" s="110">
        <v>-2455817168.599991</v>
      </c>
      <c r="D6" s="110">
        <v>1770717083.1369934</v>
      </c>
    </row>
    <row r="7" spans="2:4" ht="12.75">
      <c r="B7" s="54" t="s">
        <v>289</v>
      </c>
      <c r="C7" s="111">
        <v>130140881537.38</v>
      </c>
      <c r="D7" s="112">
        <v>160156274672</v>
      </c>
    </row>
    <row r="8" spans="2:4" ht="12.75">
      <c r="B8" s="51" t="s">
        <v>290</v>
      </c>
      <c r="C8" s="113">
        <v>11788784656</v>
      </c>
      <c r="D8" s="114">
        <v>11492712974</v>
      </c>
    </row>
    <row r="9" spans="2:4" ht="12.75">
      <c r="B9" s="51" t="s">
        <v>291</v>
      </c>
      <c r="C9" s="113">
        <v>15706.3</v>
      </c>
      <c r="D9" s="115">
        <v>761621.92</v>
      </c>
    </row>
    <row r="10" spans="2:4" ht="12.75">
      <c r="B10" s="51" t="s">
        <v>292</v>
      </c>
      <c r="C10" s="113"/>
      <c r="D10" s="114"/>
    </row>
    <row r="11" spans="2:4" ht="12.75">
      <c r="B11" s="51" t="s">
        <v>293</v>
      </c>
      <c r="C11" s="116"/>
      <c r="D11" s="117">
        <v>52719230.21</v>
      </c>
    </row>
    <row r="12" spans="2:4" ht="12.75">
      <c r="B12" s="51" t="s">
        <v>294</v>
      </c>
      <c r="C12" s="116"/>
      <c r="D12" s="116"/>
    </row>
    <row r="13" spans="2:4" ht="12.75">
      <c r="B13" s="51" t="s">
        <v>295</v>
      </c>
      <c r="C13" s="116"/>
      <c r="D13" s="116"/>
    </row>
    <row r="14" spans="2:4" ht="12.75">
      <c r="B14" s="51" t="s">
        <v>296</v>
      </c>
      <c r="C14" s="116">
        <v>360405308.49</v>
      </c>
      <c r="D14" s="116">
        <v>178777774.75</v>
      </c>
    </row>
    <row r="15" spans="2:4" ht="12.75">
      <c r="B15" s="51" t="s">
        <v>297</v>
      </c>
      <c r="C15" s="116"/>
      <c r="D15" s="116"/>
    </row>
    <row r="16" spans="2:4" ht="12.75">
      <c r="B16" s="51" t="s">
        <v>298</v>
      </c>
      <c r="C16" s="116">
        <v>727167495.69</v>
      </c>
      <c r="D16" s="116">
        <v>969389122.87</v>
      </c>
    </row>
    <row r="17" spans="2:4" ht="12.75">
      <c r="B17" s="51" t="s">
        <v>299</v>
      </c>
      <c r="C17" s="116"/>
      <c r="D17" s="116"/>
    </row>
    <row r="18" spans="2:4" ht="12.75">
      <c r="B18" s="51" t="s">
        <v>300</v>
      </c>
      <c r="C18" s="116">
        <v>13683046018</v>
      </c>
      <c r="D18" s="116">
        <v>25792243149</v>
      </c>
    </row>
    <row r="19" spans="2:4" ht="12.75">
      <c r="B19" s="51" t="s">
        <v>301</v>
      </c>
      <c r="C19" s="116">
        <v>5054884851.61</v>
      </c>
      <c r="D19" s="116">
        <v>4295481519</v>
      </c>
    </row>
    <row r="20" spans="2:4" ht="12.75">
      <c r="B20" s="51" t="s">
        <v>302</v>
      </c>
      <c r="C20" s="116"/>
      <c r="D20" s="116">
        <v>8847460.7</v>
      </c>
    </row>
    <row r="21" spans="2:4" ht="15" customHeight="1">
      <c r="B21" s="51" t="s">
        <v>303</v>
      </c>
      <c r="C21" s="116"/>
      <c r="D21" s="116"/>
    </row>
    <row r="22" spans="2:4" ht="12.75">
      <c r="B22" s="51" t="s">
        <v>304</v>
      </c>
      <c r="C22" s="116"/>
      <c r="D22" s="116"/>
    </row>
    <row r="23" spans="2:4" ht="21" customHeight="1">
      <c r="B23" s="51" t="s">
        <v>305</v>
      </c>
      <c r="C23" s="116">
        <v>2763557148.29</v>
      </c>
      <c r="D23" s="116">
        <v>3163771410</v>
      </c>
    </row>
    <row r="24" spans="2:4" ht="12.75">
      <c r="B24" s="51" t="s">
        <v>306</v>
      </c>
      <c r="C24" s="116"/>
      <c r="D24" s="116"/>
    </row>
    <row r="25" spans="2:4" ht="12.75">
      <c r="B25" s="51" t="s">
        <v>307</v>
      </c>
      <c r="C25" s="118">
        <v>95763020353</v>
      </c>
      <c r="D25" s="118">
        <v>114201570409.55</v>
      </c>
    </row>
    <row r="26" spans="2:4" ht="12.75">
      <c r="B26" s="54" t="s">
        <v>308</v>
      </c>
      <c r="C26" s="111">
        <v>132596698705.98</v>
      </c>
      <c r="D26" s="111">
        <v>158385557588.863</v>
      </c>
    </row>
    <row r="27" spans="2:4" ht="12.75" customHeight="1">
      <c r="B27" s="51" t="s">
        <v>309</v>
      </c>
      <c r="C27" s="119">
        <v>1227780958.9</v>
      </c>
      <c r="D27" s="119">
        <v>1446605618.82</v>
      </c>
    </row>
    <row r="28" spans="2:4" ht="12.75">
      <c r="B28" s="74" t="s">
        <v>310</v>
      </c>
      <c r="C28" s="119">
        <v>824298930</v>
      </c>
      <c r="D28" s="119">
        <v>1050304099</v>
      </c>
    </row>
    <row r="29" spans="2:4" ht="12.75">
      <c r="B29" s="74" t="s">
        <v>311</v>
      </c>
      <c r="C29" s="119">
        <v>626720371.66</v>
      </c>
      <c r="D29" s="114">
        <v>85282035.61300004</v>
      </c>
    </row>
    <row r="30" spans="2:4" ht="12.75">
      <c r="B30" s="74" t="s">
        <v>312</v>
      </c>
      <c r="C30" s="119"/>
      <c r="D30" s="114"/>
    </row>
    <row r="31" spans="2:4" ht="12.75">
      <c r="B31" s="74" t="s">
        <v>313</v>
      </c>
      <c r="C31" s="119">
        <v>795650822.5</v>
      </c>
      <c r="D31" s="114">
        <v>1056398063.4999999</v>
      </c>
    </row>
    <row r="32" spans="2:4" ht="12.75">
      <c r="B32" s="74" t="s">
        <v>314</v>
      </c>
      <c r="C32" s="119">
        <v>4487049.62</v>
      </c>
      <c r="D32" s="114">
        <v>6728263</v>
      </c>
    </row>
    <row r="33" spans="2:4" ht="12.75">
      <c r="B33" s="51" t="s">
        <v>315</v>
      </c>
      <c r="C33" s="120">
        <v>269028705.82</v>
      </c>
      <c r="D33" s="117">
        <v>360447292.62</v>
      </c>
    </row>
    <row r="34" spans="2:4" ht="12.75">
      <c r="B34" s="51" t="s">
        <v>316</v>
      </c>
      <c r="C34" s="118">
        <v>38894261.96</v>
      </c>
      <c r="D34" s="116">
        <v>215803578.21</v>
      </c>
    </row>
    <row r="35" spans="2:4" ht="12.75">
      <c r="B35" s="51" t="s">
        <v>317</v>
      </c>
      <c r="C35" s="118">
        <v>14001256.98</v>
      </c>
      <c r="D35" s="121">
        <v>20010000</v>
      </c>
    </row>
    <row r="36" spans="2:4" ht="12.75">
      <c r="B36" s="51" t="s">
        <v>318</v>
      </c>
      <c r="C36" s="122">
        <v>46258482.03</v>
      </c>
      <c r="D36" s="123">
        <v>44454804.78</v>
      </c>
    </row>
    <row r="37" spans="2:4" ht="12.75">
      <c r="B37" s="51" t="s">
        <v>319</v>
      </c>
      <c r="C37" s="118">
        <v>25947460</v>
      </c>
      <c r="D37" s="117">
        <v>55164229</v>
      </c>
    </row>
    <row r="38" spans="2:4" ht="12.75">
      <c r="B38" s="51" t="s">
        <v>320</v>
      </c>
      <c r="C38" s="118">
        <v>966585981.4200001</v>
      </c>
      <c r="D38" s="117">
        <v>1241059867.33</v>
      </c>
    </row>
    <row r="39" spans="2:4" ht="12.75">
      <c r="B39" s="51" t="s">
        <v>321</v>
      </c>
      <c r="C39" s="118">
        <v>85516758.91</v>
      </c>
      <c r="D39" s="117">
        <v>166899183.93</v>
      </c>
    </row>
    <row r="40" spans="2:4" ht="25.5">
      <c r="B40" s="51" t="s">
        <v>322</v>
      </c>
      <c r="C40" s="118"/>
      <c r="D40" s="117">
        <v>0</v>
      </c>
    </row>
    <row r="41" spans="2:4" ht="25.5">
      <c r="B41" s="51" t="s">
        <v>323</v>
      </c>
      <c r="C41" s="118">
        <v>20020879</v>
      </c>
      <c r="D41" s="118">
        <v>176433503.34</v>
      </c>
    </row>
    <row r="42" spans="2:4" ht="25.5">
      <c r="B42" s="51" t="s">
        <v>324</v>
      </c>
      <c r="C42" s="118"/>
      <c r="D42" s="118"/>
    </row>
    <row r="43" spans="2:4" ht="13.5" customHeight="1">
      <c r="B43" s="51" t="s">
        <v>325</v>
      </c>
      <c r="C43" s="118">
        <v>18290389358.95</v>
      </c>
      <c r="D43" s="118">
        <v>12286635053</v>
      </c>
    </row>
    <row r="44" spans="2:4" ht="13.5" customHeight="1">
      <c r="B44" s="51" t="s">
        <v>326</v>
      </c>
      <c r="C44" s="118"/>
      <c r="D44" s="118"/>
    </row>
    <row r="45" spans="2:4" ht="13.5" customHeight="1">
      <c r="B45" s="51" t="s">
        <v>327</v>
      </c>
      <c r="C45" s="118">
        <v>1134554362.67</v>
      </c>
      <c r="D45" s="118">
        <v>854684445</v>
      </c>
    </row>
    <row r="46" spans="2:4" ht="12.75">
      <c r="B46" s="51" t="s">
        <v>328</v>
      </c>
      <c r="C46" s="118">
        <v>28657422</v>
      </c>
      <c r="D46" s="124">
        <v>48144216.28</v>
      </c>
    </row>
    <row r="47" spans="2:4" ht="12.75">
      <c r="B47" s="51" t="s">
        <v>329</v>
      </c>
      <c r="C47" s="122">
        <v>1160508417.28</v>
      </c>
      <c r="D47" s="119"/>
    </row>
    <row r="48" spans="2:4" ht="12.75">
      <c r="B48" s="51" t="s">
        <v>330</v>
      </c>
      <c r="C48" s="122"/>
      <c r="D48" s="119"/>
    </row>
    <row r="49" spans="2:4" ht="12.75">
      <c r="B49" s="51" t="s">
        <v>331</v>
      </c>
      <c r="C49" s="125">
        <v>107037397226.28</v>
      </c>
      <c r="D49" s="126">
        <v>139270503335.44</v>
      </c>
    </row>
    <row r="50" spans="2:4" s="108" customFormat="1" ht="20.25" customHeight="1">
      <c r="B50" s="109" t="s">
        <v>332</v>
      </c>
      <c r="C50" s="127">
        <v>527368327.2700001</v>
      </c>
      <c r="D50" s="128">
        <v>424777632.81</v>
      </c>
    </row>
    <row r="51" spans="2:4" ht="12.75">
      <c r="B51" s="54" t="s">
        <v>333</v>
      </c>
      <c r="C51" s="129">
        <v>572316519.9000001</v>
      </c>
      <c r="D51" s="130">
        <v>459634453.75</v>
      </c>
    </row>
    <row r="52" spans="2:4" ht="12.75">
      <c r="B52" s="51" t="s">
        <v>334</v>
      </c>
      <c r="C52" s="118"/>
      <c r="D52" s="118">
        <v>455000000</v>
      </c>
    </row>
    <row r="53" spans="2:4" ht="12.75">
      <c r="B53" s="51" t="s">
        <v>335</v>
      </c>
      <c r="C53" s="118">
        <v>25102879.2</v>
      </c>
      <c r="D53" s="118">
        <v>4634453.75</v>
      </c>
    </row>
    <row r="54" spans="2:4" ht="12.75">
      <c r="B54" s="51" t="s">
        <v>336</v>
      </c>
      <c r="C54" s="118"/>
      <c r="D54" s="118"/>
    </row>
    <row r="55" spans="2:4" ht="12.75">
      <c r="B55" s="131" t="s">
        <v>337</v>
      </c>
      <c r="C55" s="124">
        <v>547213640.7</v>
      </c>
      <c r="D55" s="124"/>
    </row>
    <row r="56" spans="2:4" ht="12.75">
      <c r="B56" s="46" t="s">
        <v>338</v>
      </c>
      <c r="C56" s="132">
        <v>44948192.629999995</v>
      </c>
      <c r="D56" s="132">
        <v>34856820.94</v>
      </c>
    </row>
    <row r="57" spans="2:4" ht="12.75">
      <c r="B57" s="13" t="s">
        <v>339</v>
      </c>
      <c r="C57" s="119">
        <v>25261526.63</v>
      </c>
      <c r="D57" s="119">
        <v>32383355.56</v>
      </c>
    </row>
    <row r="58" spans="2:4" ht="12.75">
      <c r="B58" s="13" t="s">
        <v>340</v>
      </c>
      <c r="C58" s="119"/>
      <c r="D58" s="115">
        <v>572456</v>
      </c>
    </row>
    <row r="59" spans="2:4" ht="12.75">
      <c r="B59" s="13" t="s">
        <v>341</v>
      </c>
      <c r="C59" s="119">
        <v>19686666</v>
      </c>
      <c r="D59" s="119">
        <v>1901009.38</v>
      </c>
    </row>
    <row r="60" spans="2:4" ht="12.75">
      <c r="B60" s="11" t="s">
        <v>342</v>
      </c>
      <c r="C60" s="133">
        <v>-1928448841.3299909</v>
      </c>
      <c r="D60" s="133">
        <v>2195494715.9469934</v>
      </c>
    </row>
    <row r="61" spans="2:4" ht="12.75">
      <c r="B61" s="11" t="s">
        <v>343</v>
      </c>
      <c r="C61" s="134">
        <v>6956116392.85</v>
      </c>
      <c r="D61" s="134">
        <v>5027667551.5199995</v>
      </c>
    </row>
    <row r="62" spans="2:4" ht="12.75">
      <c r="B62" s="11" t="s">
        <v>344</v>
      </c>
      <c r="C62" s="134">
        <v>5027667551.52</v>
      </c>
      <c r="D62" s="134">
        <v>7223162267.469999</v>
      </c>
    </row>
    <row r="63" spans="2:4" s="135" customFormat="1" ht="12.75">
      <c r="B63" s="136"/>
      <c r="C63" s="137">
        <f>+C62-C61</f>
        <v>-1928448841.33</v>
      </c>
      <c r="D63" s="137">
        <f>+D62-D61</f>
        <v>2195494715.95</v>
      </c>
    </row>
    <row r="64" spans="2:4" s="135" customFormat="1" ht="12.75">
      <c r="B64" s="136"/>
      <c r="C64" s="137">
        <f>+C60-C63</f>
        <v>9.059906005859375E-06</v>
      </c>
      <c r="D64" s="137">
        <f>+D60-D63</f>
        <v>-0.003006458282470703</v>
      </c>
    </row>
    <row r="65" spans="2:4" ht="12.75">
      <c r="B65" s="1" t="s">
        <v>345</v>
      </c>
      <c r="C65" s="2"/>
      <c r="D65" s="2" t="s">
        <v>346</v>
      </c>
    </row>
    <row r="66" spans="2:4" ht="12.75">
      <c r="B66" s="1"/>
      <c r="C66" s="2"/>
      <c r="D66" s="2"/>
    </row>
    <row r="67" spans="2:4" ht="12.75">
      <c r="B67" s="1" t="s">
        <v>150</v>
      </c>
      <c r="C67" s="2"/>
      <c r="D67" s="2" t="s">
        <v>347</v>
      </c>
    </row>
    <row r="68" spans="2:4" ht="12.75">
      <c r="B68" s="41"/>
      <c r="C68" s="41"/>
      <c r="D68" s="41"/>
    </row>
  </sheetData>
  <sheetProtection selectLockedCells="1" selectUnlockedCells="1"/>
  <conditionalFormatting sqref="C65:C67">
    <cfRule type="cellIs" priority="1" dxfId="0" operator="lessThan" stopIfTrue="1">
      <formula>0</formula>
    </cfRule>
  </conditionalFormatting>
  <printOptions/>
  <pageMargins left="0.6201388888888889" right="0.4" top="0.5" bottom="0.6402777777777778" header="0.5118110236220472" footer="0.5118110236220472"/>
  <pageSetup horizontalDpi="300" verticalDpi="3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Zaya</dc:creator>
  <cp:keywords/>
  <dc:description/>
  <cp:lastModifiedBy>Zaya B</cp:lastModifiedBy>
  <dcterms:created xsi:type="dcterms:W3CDTF">2024-02-21T03:35:34Z</dcterms:created>
  <dcterms:modified xsi:type="dcterms:W3CDTF">2024-02-21T03:35:37Z</dcterms:modified>
  <cp:category/>
  <cp:version/>
  <cp:contentType/>
  <cp:contentStatus/>
</cp:coreProperties>
</file>