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835" activeTab="15"/>
  </bookViews>
  <sheets>
    <sheet name="nuur" sheetId="1" r:id="rId1"/>
    <sheet name="n-ar" sheetId="2" r:id="rId2"/>
    <sheet name="ST" sheetId="3" r:id="rId3"/>
    <sheet name="ST-1" sheetId="4" r:id="rId4"/>
    <sheet name="ot" sheetId="5" r:id="rId5"/>
    <sheet name="UMCH" sheetId="6" r:id="rId6"/>
    <sheet name="M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TODRUULGA" sheetId="16" r:id="rId16"/>
  </sheets>
  <externalReferences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6" l="1"/>
  <c r="F35" i="16"/>
  <c r="I27" i="16"/>
  <c r="F27" i="16"/>
  <c r="E27" i="16"/>
  <c r="G48" i="15"/>
  <c r="G36" i="15"/>
  <c r="E36" i="15"/>
  <c r="F16" i="15"/>
  <c r="D16" i="15"/>
  <c r="F56" i="14"/>
  <c r="D56" i="14"/>
  <c r="H55" i="14"/>
  <c r="H54" i="14"/>
  <c r="H53" i="14"/>
  <c r="H52" i="14"/>
  <c r="H51" i="14"/>
  <c r="H50" i="14"/>
  <c r="H49" i="14"/>
  <c r="H48" i="14"/>
  <c r="H56" i="14" s="1"/>
  <c r="G76" i="13"/>
  <c r="E65" i="13"/>
  <c r="G62" i="13"/>
  <c r="G65" i="13" s="1"/>
  <c r="H40" i="13"/>
  <c r="E40" i="13"/>
  <c r="I22" i="12"/>
  <c r="F22" i="12"/>
  <c r="E22" i="12"/>
  <c r="D22" i="12"/>
  <c r="J22" i="12" s="1"/>
  <c r="J20" i="12"/>
  <c r="J19" i="12"/>
  <c r="I17" i="12"/>
  <c r="F17" i="12"/>
  <c r="D17" i="12"/>
  <c r="J17" i="12" s="1"/>
  <c r="J10" i="12"/>
  <c r="J7" i="12"/>
  <c r="G12" i="11"/>
  <c r="E12" i="11"/>
  <c r="G63" i="10"/>
  <c r="E63" i="10"/>
  <c r="G48" i="10"/>
  <c r="E48" i="10"/>
  <c r="G22" i="10"/>
  <c r="E22" i="10"/>
  <c r="F10" i="10"/>
  <c r="E10" i="10"/>
  <c r="D10" i="10"/>
  <c r="A1" i="8"/>
  <c r="A1" i="2"/>
  <c r="D14" i="7"/>
  <c r="D24" i="7" s="1"/>
  <c r="D57" i="7" s="1"/>
  <c r="D59" i="7" s="1"/>
  <c r="C14" i="7"/>
  <c r="H24" i="6"/>
  <c r="F24" i="6"/>
  <c r="D24" i="6"/>
  <c r="J23" i="6"/>
  <c r="J22" i="6"/>
  <c r="J21" i="6"/>
  <c r="J20" i="6"/>
  <c r="J19" i="6"/>
  <c r="J18" i="6"/>
  <c r="J17" i="6"/>
  <c r="I16" i="6"/>
  <c r="I24" i="6" s="1"/>
  <c r="H16" i="6"/>
  <c r="G16" i="6"/>
  <c r="G24" i="6" s="1"/>
  <c r="F16" i="6"/>
  <c r="E16" i="6"/>
  <c r="E24" i="6" s="1"/>
  <c r="D16" i="6"/>
  <c r="C16" i="6"/>
  <c r="C24" i="6" s="1"/>
  <c r="J15" i="6"/>
  <c r="J14" i="6"/>
  <c r="J13" i="6"/>
  <c r="J12" i="6"/>
  <c r="J11" i="6"/>
  <c r="J10" i="6"/>
  <c r="J8" i="6"/>
  <c r="J16" i="6" s="1"/>
  <c r="J24" i="6" s="1"/>
  <c r="J26" i="6" s="1"/>
  <c r="C29" i="5"/>
  <c r="C28" i="5"/>
  <c r="D11" i="5"/>
  <c r="D26" i="5" s="1"/>
  <c r="D28" i="5" s="1"/>
  <c r="C11" i="5"/>
  <c r="D26" i="4"/>
  <c r="C26" i="4"/>
  <c r="D25" i="4"/>
  <c r="C25" i="4"/>
  <c r="D49" i="3"/>
  <c r="C49" i="3"/>
  <c r="C34" i="3"/>
  <c r="D33" i="3"/>
  <c r="C33" i="3"/>
  <c r="D22" i="3"/>
</calcChain>
</file>

<file path=xl/sharedStrings.xml><?xml version="1.0" encoding="utf-8"?>
<sst xmlns="http://schemas.openxmlformats.org/spreadsheetml/2006/main" count="743" uniqueCount="572">
  <si>
    <t>Сангийн сайдын 2012 оны</t>
  </si>
  <si>
    <t>77 дугаар тушаалын</t>
  </si>
  <si>
    <t>3 дугаар хавсралт</t>
  </si>
  <si>
    <t>Байгууллагын регистэр::</t>
  </si>
  <si>
    <t>Хаяг: Дундговь аймаг Сайнцагаан сум 7-р баг</t>
  </si>
  <si>
    <t>Шуудангийн хаяг:</t>
  </si>
  <si>
    <t xml:space="preserve">Утас:  88111316,99896408 Факс: </t>
  </si>
  <si>
    <t>Өмчийн хэлбэр:         Төрийн..... хувь                    Хувийн  100 хувь</t>
  </si>
  <si>
    <t xml:space="preserve">       "МАНДАЛГОВЬ-ИМПЕКС" ХК-ийн </t>
  </si>
  <si>
    <t xml:space="preserve">                     2019 оны  жилийн эцсийн тайлан</t>
  </si>
  <si>
    <t>Хянаж хүлээн авсан байгууллагын нэр</t>
  </si>
  <si>
    <t>Он сар өдөр</t>
  </si>
  <si>
    <t>Гарын үсэг</t>
  </si>
  <si>
    <t>" Мандалговь-Импекс  " ХК-ийн</t>
  </si>
  <si>
    <t xml:space="preserve">2019  оны санхүүгийн тайлангийн бодит байдлын  </t>
  </si>
  <si>
    <t>тухай мэдэгдэл</t>
  </si>
  <si>
    <t>2020 оны 02-р сарын 10</t>
  </si>
  <si>
    <t>Захирал Өлзийбаяр овогтой Будханд , ерөнхий нягтлан бодогч        овогтой</t>
  </si>
  <si>
    <t xml:space="preserve">           бид манай аж ахуйн нэгжийн 2019 оны 12-р сарын 31-ны өдрөөр тасалбар</t>
  </si>
  <si>
    <t>болгон гаргасан санхүүгийн тайланд тайлант хугацааны үйл ажиллагааны үр дүн</t>
  </si>
  <si>
    <t xml:space="preserve">санхүүгийн байдлыг "Нягтлан бодох бүртгэлийн тухай" хуулийн 17.1 дэх заалтын дагуу </t>
  </si>
  <si>
    <t>үнэн зөв, бүрэн тусгасан болохыг баталж байна. Үүнд:</t>
  </si>
  <si>
    <t>1. Бүх ажил гүйлгээ бодитоор гарсан бөгөөд холбогдох анхан шатны баримтыг</t>
  </si>
  <si>
    <t>үндэслэн нягтлан бодох бүртгэл, санхүүгийн тайланд үнэн зөв тусгасан.</t>
  </si>
  <si>
    <t>2. Санхүүгийн тайланд тусгагдсан бүх тооцоолол үнэн зөв хийгдсан.</t>
  </si>
  <si>
    <t>3.Аж ахуйн нэгжийн үйл ажиллагааны эдийн засаг, санхүүгийн бүхий л үйл явцыг иж бүрэн</t>
  </si>
  <si>
    <t>хамарсан.</t>
  </si>
  <si>
    <t xml:space="preserve">4. Тайлант үеийн үр дүнд өмнөх оны ажил гүйлгээнээс шилжин тусгагдаагүй, мөн тайлант оны ажил </t>
  </si>
  <si>
    <t>гүйлгээнээс орхигдсон зүйл байхгүй байна.</t>
  </si>
  <si>
    <t xml:space="preserve">5.Бүх хөрөнгө, авлага, өр төлбөр, орлого, зардлыг Санхүүгийн тайлагналын олон улсын стандартын </t>
  </si>
  <si>
    <t>дагуу үнэн зөв тусгасан.</t>
  </si>
  <si>
    <t>6.Энэ тайланд тусгагдсан бүхий л зүйл манай байгууллагын албан ёсны өмчлөлд байдаг бөгөөд</t>
  </si>
  <si>
    <t>орхигдсон зүйл үгүй болно.</t>
  </si>
  <si>
    <t>Захирал</t>
  </si>
  <si>
    <t>.........................................</t>
  </si>
  <si>
    <t xml:space="preserve"> /Ө.Будханд/</t>
  </si>
  <si>
    <t>Ерөнхий нягтлан бодогч</t>
  </si>
  <si>
    <t xml:space="preserve">                                               САНХҮҮГИЙН БАЙДЛЫН ТАЙЛАН</t>
  </si>
  <si>
    <t>"Мандалговь-Импекс" ХК</t>
  </si>
  <si>
    <t>/Аж ахуйн нэгжийн нэр/</t>
  </si>
  <si>
    <t>2020оны 02-р сарын 10</t>
  </si>
  <si>
    <t xml:space="preserve"> /төгрөгөөр/</t>
  </si>
  <si>
    <t xml:space="preserve">Ìºðèéí </t>
  </si>
  <si>
    <t>ҮЗҮҮЛЭЛТ</t>
  </si>
  <si>
    <t>äóãààð</t>
  </si>
  <si>
    <t>2018оны 12-р сарын 31</t>
  </si>
  <si>
    <t>2019 оны 12-р сарын 31</t>
  </si>
  <si>
    <t xml:space="preserve">ХӨРӨНГӨ </t>
  </si>
  <si>
    <t xml:space="preserve">1.1. </t>
  </si>
  <si>
    <t>Эргэлтийн хөрөнгө</t>
  </si>
  <si>
    <t xml:space="preserve">1.1.1. </t>
  </si>
  <si>
    <t>Мөнгө ба түүнтэй адилтгах хөрөнгө</t>
  </si>
  <si>
    <t>1.1.2.</t>
  </si>
  <si>
    <t>Дансны авлага</t>
  </si>
  <si>
    <t>1.1.3.</t>
  </si>
  <si>
    <t>Татвар, НДШ-ийн авлага</t>
  </si>
  <si>
    <t>1.1.4.</t>
  </si>
  <si>
    <t>Бусад авлага</t>
  </si>
  <si>
    <t>1.1.5.</t>
  </si>
  <si>
    <t>Бусад санхүүгийн хөрөнгө</t>
  </si>
  <si>
    <t>1.1.6.</t>
  </si>
  <si>
    <t>Бараа материал</t>
  </si>
  <si>
    <t>1.1.7.</t>
  </si>
  <si>
    <t>Урьдчилж төлсөн зардал/тооцоо</t>
  </si>
  <si>
    <t>1.1.8.</t>
  </si>
  <si>
    <t>Бусад эргэлтийн хөрөнгө</t>
  </si>
  <si>
    <t>1.1.9.</t>
  </si>
  <si>
    <t>Борлуулах зорилгоор эзэмшиж буй эргэлтийн бус хөрөнгө /борлуулах бүлэг хөрнгө/</t>
  </si>
  <si>
    <t>1.1.10.</t>
  </si>
  <si>
    <t>1.1.11.</t>
  </si>
  <si>
    <t>Эргэлтийн хөрөнгийн дүн</t>
  </si>
  <si>
    <t xml:space="preserve">1.2. </t>
  </si>
  <si>
    <t>Эргэлтийн бус хөрөнгө</t>
  </si>
  <si>
    <t>1.2.1.</t>
  </si>
  <si>
    <t>Үндсэн хөрөнгө</t>
  </si>
  <si>
    <t>1.2.2.</t>
  </si>
  <si>
    <t>Биет бус хөрөнгө</t>
  </si>
  <si>
    <t>1.2.3.</t>
  </si>
  <si>
    <t>Биологийн хөрөнгө</t>
  </si>
  <si>
    <t>1.2.4.</t>
  </si>
  <si>
    <t>Урт хугацаат хөрөнгө оруулалт</t>
  </si>
  <si>
    <t>1.2.5.</t>
  </si>
  <si>
    <t>Хайгуул ба үнэлгээний хөрөнгө</t>
  </si>
  <si>
    <t>1.2.6.</t>
  </si>
  <si>
    <t>хойшлогдсон татварын хөрөнгө</t>
  </si>
  <si>
    <t>1.2.7.</t>
  </si>
  <si>
    <t>Хөрөнгө оруулалтын зориулалттай үл хөдлөх хөрөнгө</t>
  </si>
  <si>
    <t>1.2.8.</t>
  </si>
  <si>
    <t>Бусад эргэлтийн бус хөрөнгө</t>
  </si>
  <si>
    <t>1.2.9.</t>
  </si>
  <si>
    <t>1.2.10.</t>
  </si>
  <si>
    <t>Эргэлтийн бус хөрөнгийн дүн</t>
  </si>
  <si>
    <t>1.3.</t>
  </si>
  <si>
    <t>НИЙТ ХӨРӨНГИЙН ДҮН</t>
  </si>
  <si>
    <t>Өр төлбөр ба эздийн өмч</t>
  </si>
  <si>
    <t xml:space="preserve">Өр төлбөр </t>
  </si>
  <si>
    <t>2.1.1.1.</t>
  </si>
  <si>
    <t>Дансны өглөг</t>
  </si>
  <si>
    <t>2.1.1.2.</t>
  </si>
  <si>
    <t>Цалингийн өглөг</t>
  </si>
  <si>
    <t>2.1.1.3.</t>
  </si>
  <si>
    <t>Татварын өр</t>
  </si>
  <si>
    <t>2.1.1.4.</t>
  </si>
  <si>
    <t>НДШ-ийн өр</t>
  </si>
  <si>
    <t>2.1.1.5.</t>
  </si>
  <si>
    <t>Богино хугацаат зээл</t>
  </si>
  <si>
    <t>2.1.1.6.</t>
  </si>
  <si>
    <t>Хүүний өглөг</t>
  </si>
  <si>
    <t>2.1.1.7.</t>
  </si>
  <si>
    <t>Ногдол ашгийн өглөг</t>
  </si>
  <si>
    <t>2.1.1.8.</t>
  </si>
  <si>
    <t>Урьдчилж орсон орлого</t>
  </si>
  <si>
    <t>2.1.1.9.</t>
  </si>
  <si>
    <t>Нөөц /өр төлбөр/</t>
  </si>
  <si>
    <t>2.1.1.10.</t>
  </si>
  <si>
    <t>Бусад богино хугацаат өр төлбөр</t>
  </si>
  <si>
    <t>2.1.1.11.</t>
  </si>
  <si>
    <t>Борлуулах зорилгоор эзэмшиж буй эргэлтийн бус хөрөнгө /борлуулах бүлэг хөрнгө/-нд хамаарах өр төлбөр</t>
  </si>
  <si>
    <t>2.1.1.12.</t>
  </si>
  <si>
    <t>2.1.1.13.</t>
  </si>
  <si>
    <t>Богино хугацаат өр төлбөрийн дүн</t>
  </si>
  <si>
    <t xml:space="preserve">                                               САНХҮҮГИЙН БАЙДЛЫН ТАЙЛАН /үргэлжлэл/</t>
  </si>
  <si>
    <t>Мөрийн</t>
  </si>
  <si>
    <t>¯ëäýãäýë</t>
  </si>
  <si>
    <t>дугаар</t>
  </si>
  <si>
    <t>2018 оны 12-р сарын 31</t>
  </si>
  <si>
    <t>2.1.2.</t>
  </si>
  <si>
    <t>Урт хугацааны өр төлбөр</t>
  </si>
  <si>
    <t>2.1.2.1.</t>
  </si>
  <si>
    <t>Урт хугацаат зээл</t>
  </si>
  <si>
    <t>2.1.2.2.</t>
  </si>
  <si>
    <t>нөөц /өр төлбөр/</t>
  </si>
  <si>
    <t>2.1.2.3.</t>
  </si>
  <si>
    <t>Хойшлогдсон татварын өр</t>
  </si>
  <si>
    <t>2.1.2.4.</t>
  </si>
  <si>
    <t>Бусад урт хугацаат өр төлбөр</t>
  </si>
  <si>
    <t>2.1.2.5.</t>
  </si>
  <si>
    <t>2.1.2.6.</t>
  </si>
  <si>
    <t>Урт хугацаат өр төлбөрийн дүн</t>
  </si>
  <si>
    <t>2.2.</t>
  </si>
  <si>
    <t>Өр төлбөрийн нийт дүн</t>
  </si>
  <si>
    <t>2.3.</t>
  </si>
  <si>
    <t>Эздийн өмч</t>
  </si>
  <si>
    <t>2.3.1.</t>
  </si>
  <si>
    <t>Өмч:   а/Төрийн</t>
  </si>
  <si>
    <t>2.3.2.</t>
  </si>
  <si>
    <t xml:space="preserve">          б/хувийн</t>
  </si>
  <si>
    <t>2.3.3.</t>
  </si>
  <si>
    <t xml:space="preserve">          в) хувьцаат</t>
  </si>
  <si>
    <t>2.3.4.</t>
  </si>
  <si>
    <t>Халаасны хувьцаа</t>
  </si>
  <si>
    <t>2.3.5.</t>
  </si>
  <si>
    <t>Нэмж төлөгдсөн капитал</t>
  </si>
  <si>
    <t>2.3.6</t>
  </si>
  <si>
    <t>хөрөнгийн дахин үнэлгээний нэмэгдэл</t>
  </si>
  <si>
    <t>2.3.7.</t>
  </si>
  <si>
    <t>Гадаад валютын хөрвүүлэлтийн нөөц</t>
  </si>
  <si>
    <t>2.3.8.</t>
  </si>
  <si>
    <t>Эзэмшигчдийн өмчийн бусад хэсэг</t>
  </si>
  <si>
    <t>2.3.9.</t>
  </si>
  <si>
    <t>Хуримтлагдсан ашиг/алдагдал/</t>
  </si>
  <si>
    <t>2.3.10.</t>
  </si>
  <si>
    <t>2.3.11.</t>
  </si>
  <si>
    <t>Эздийн өмчийн дүн</t>
  </si>
  <si>
    <t xml:space="preserve">2.4. </t>
  </si>
  <si>
    <t>ӨР ТӨЛБӨР ЭЗДИЙН ӨМЧИЙН ДҮН</t>
  </si>
  <si>
    <t xml:space="preserve">                                             Дарга /захирал/                   </t>
  </si>
  <si>
    <t xml:space="preserve">                          /Ө.Будханд/</t>
  </si>
  <si>
    <t xml:space="preserve">                                             Ерөнхий нягтлан бодогч                   /                       /</t>
  </si>
  <si>
    <t xml:space="preserve">                                       ОРЛОГЫН ДЭЛГЭРЭНГҮЙ ТАЙЛАН</t>
  </si>
  <si>
    <t>"Мандалговь Импекс" ХК</t>
  </si>
  <si>
    <t xml:space="preserve">                      /Аж ахуйн нэгжийн нэр/</t>
  </si>
  <si>
    <t>/òºãðºãººð/</t>
  </si>
  <si>
    <t>Үзүүлэлт</t>
  </si>
  <si>
    <t>2018он 12 сарын 31</t>
  </si>
  <si>
    <t>үлдэгдэл</t>
  </si>
  <si>
    <t>Борлуулалтын орлого /цэвэр</t>
  </si>
  <si>
    <t>Борлуулалтын өртөг</t>
  </si>
  <si>
    <t>Нийт ашиг/алдагдал/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</si>
  <si>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</si>
  <si>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</si>
  <si>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</si>
  <si>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</si>
  <si>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</si>
  <si>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</si>
  <si>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</si>
  <si>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</si>
  <si>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</si>
  <si>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/гарз/</t>
  </si>
  <si>
    <t>Үндсэн хөрөнгө данснаас хассаны олз /гарз/</t>
  </si>
  <si>
    <t>Биет бус хөрөнгө дансанаас хассаны олз /гарз/</t>
  </si>
  <si>
    <t>Хөрөнгө оруулалт борлуулснаас үүссэн олз /гарз/</t>
  </si>
  <si>
    <t>Бусад ашиг /алдагдал/</t>
  </si>
  <si>
    <t>татвар төлөхийн өмнөх ашиг алдагдаол</t>
  </si>
  <si>
    <t>Орлогын татварын зардал</t>
  </si>
  <si>
    <t>Татварын дараах ашиг алдагдал</t>
  </si>
  <si>
    <t>Зогсоосон үйл ажиллагааны татварын дараах ашиг /алдагдал/</t>
  </si>
  <si>
    <t>Тайлант үеийн цэвэр ашиг /алдагдал/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</si>
  <si>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</si>
  <si>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</si>
  <si>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</si>
  <si>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/гарз/</t>
  </si>
  <si>
    <t>Орлогын нийт дүн</t>
  </si>
  <si>
    <t>Нэгж хувьцаанд ногдох суурь ашиг /алдагдал/</t>
  </si>
  <si>
    <t>Дарга /Захирал                                                      /Ө.Будханд/</t>
  </si>
  <si>
    <t>ӨМЧИЙН ӨӨРЧЛӨЛТИЙН ТАЙЛАН</t>
  </si>
  <si>
    <t>ÑÒ-3</t>
  </si>
  <si>
    <t xml:space="preserve">                       Àæ àõóéí íýãæèéí íýð</t>
  </si>
  <si>
    <t>2020оны 2-р сарын 10</t>
  </si>
  <si>
    <t xml:space="preserve"> /òºãðºãººð/</t>
  </si>
  <si>
    <t>№</t>
  </si>
  <si>
    <t>¯ç¿¿ëýëò</t>
  </si>
  <si>
    <t>Өмч</t>
  </si>
  <si>
    <t>Халаасны</t>
  </si>
  <si>
    <t>Íýìæ òºë-ñºí</t>
  </si>
  <si>
    <t xml:space="preserve">Хөрөнгийн дàõèí </t>
  </si>
  <si>
    <t>Гадаад валютын</t>
  </si>
  <si>
    <t>Эздийн өмчийн</t>
  </si>
  <si>
    <t>Õóðèìòëàãäñàí</t>
  </si>
  <si>
    <t>Íèéò</t>
  </si>
  <si>
    <t>хувьцаа</t>
  </si>
  <si>
    <t>êàïèòàë</t>
  </si>
  <si>
    <t>үнэлгээний нэмэгдэл</t>
  </si>
  <si>
    <t>хөрвүүлэлтийн нөөц</t>
  </si>
  <si>
    <t>бусад хэсэг</t>
  </si>
  <si>
    <t>àøèã</t>
  </si>
  <si>
    <t>ä¿í</t>
  </si>
  <si>
    <t xml:space="preserve">       2017îíû 12-ð ñàðûí 31-ýýðõ ¿ëäýãäýë</t>
  </si>
  <si>
    <t>Нягтлан бодох бүртгэлийн бодлогын өөрчлөлтийн нөлөө, алдааны залруулга</t>
  </si>
  <si>
    <t>Çàëðóóëñàí ¿ëäýãäýë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</si>
  <si>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</si>
  <si>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</si>
  <si>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</si>
  <si>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         2018îíû 12-ð ñàðûí 31-ýýðõ ¿ëäýãäýë</t>
  </si>
  <si>
    <t xml:space="preserve">         2019îíû 12-ð ñàðûí 31-ýýðõ ¿ëäýãäýë</t>
  </si>
  <si>
    <t>Дарга /захирал/                                       /Ө.Будханд/</t>
  </si>
  <si>
    <t xml:space="preserve">                                                          ÌªÍÃªÍ Ã¯ÉËÃÝÝÍÈÉ ÒÀÉËÀÍ</t>
  </si>
  <si>
    <t>"Мандадговь Импекс" ХХК</t>
  </si>
  <si>
    <t>ÑÒ-4</t>
  </si>
  <si>
    <t>Àæ àõóéí íýãæèéí íýð</t>
  </si>
  <si>
    <t>2020îíû 02 ñàðûí 10 ºäºð</t>
  </si>
  <si>
    <t xml:space="preserve">   ¯ç¿¿ëýëò</t>
  </si>
  <si>
    <t>1.  ¯íäñýí ¿éë àæèëëàãààíû ìºíãºí ã¿éëãýý</t>
  </si>
  <si>
    <t>1.1.</t>
  </si>
  <si>
    <t>Мөнгөн орлогын дүн /+/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</si>
  <si>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</si>
  <si>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</si>
  <si>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</si>
  <si>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</si>
  <si>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</si>
  <si>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</si>
  <si>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1.2.</t>
  </si>
  <si>
    <t>Мөнгөн зарлагын дүн /-/</t>
  </si>
  <si>
    <t>Àæèë÷äàä îëãîñîí ìºíãº</t>
  </si>
  <si>
    <t>Íèéãìèéí äààòãàëûí áàéãóóëëàãàä òºëñºí ìºíãº</t>
  </si>
  <si>
    <t>Бараа ìàòåðèàë õóäàëäàí àâàõàä òºëñºí ìºíãº</t>
  </si>
  <si>
    <t>Àøèãëàëòûí çàðäàëä òºëñºí ìºíãº</t>
  </si>
  <si>
    <t>Ò¿ëø, øàòàõóóí, òýýâðèéí õºëñ, ñýëáýã õýðýãñýëä òºëñºí ìºíãº</t>
  </si>
  <si>
    <t>Хүүний төлбөрт төлсөн</t>
  </si>
  <si>
    <t>Татварын байгууллагад төлсөн</t>
  </si>
  <si>
    <t>Äààòãàëûí òºëáºðò òºëñºí ìºíãº</t>
  </si>
  <si>
    <t>Бусад мөнгөн зарлага</t>
  </si>
  <si>
    <t>¯íäñýí ¿éë àæèëëàãààíû öýâýð ìºíãºí ã¿éëãýýíèé ä¿í</t>
  </si>
  <si>
    <t>Õºðºíãº îðóóëàëòûí ¿éë àæèëëàãààíû ìºíãºí ã¿éëãýý</t>
  </si>
  <si>
    <t>2.1.</t>
  </si>
  <si>
    <t>Үндсэн хөрөнгө борлуулсны орлого</t>
  </si>
  <si>
    <t>Биет бус хөрөнгө борлуулсны орлого</t>
  </si>
  <si>
    <t xml:space="preserve">Хөрөнгө оруулалт борлуулсны орлого 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</si>
  <si>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</si>
  <si>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</si>
  <si>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хүүгийн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</si>
  <si>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</si>
  <si>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</si>
  <si>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</si>
  <si>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</si>
  <si>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</si>
  <si>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</si>
  <si>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</si>
  <si>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</si>
  <si>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</si>
  <si>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</si>
  <si>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</si>
  <si>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</si>
  <si>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3.2.</t>
  </si>
  <si>
    <t>зээл, өрийн үнэт цаасны төлбөрт төлсөн мөнгө</t>
  </si>
  <si>
    <t>Санхүүгийн түрээсийн өглөгт төлсөн</t>
  </si>
  <si>
    <t>Хувьцаа буцаан авахад төлсөн</t>
  </si>
  <si>
    <t>Төлсөн ногдол ашиг</t>
  </si>
  <si>
    <t>3.3.</t>
  </si>
  <si>
    <t>Ñàíõ¿¿ãèéí  ¿éë àæèëëàãààíû öýâýð ìºíãºí ã¿éëãýýíèé ä¿í</t>
  </si>
  <si>
    <t>Á¿õ öýâýð ìºíãºí ã¿éëãýý</t>
  </si>
  <si>
    <t>Ìºíãº, ò¿¿íòýé àäèëòãàõ õºðºíãèéí ýõíèé ¿ëäýãäýë</t>
  </si>
  <si>
    <t>Ìºíãº, ò¿¿íòýé àäèëòãàõ õºðºíãèéí ýöñèéí ¿ëäýãäýë</t>
  </si>
  <si>
    <t xml:space="preserve">                                            Äàðãà  (çàõèðàë)</t>
  </si>
  <si>
    <t>Ө.Будханд</t>
  </si>
  <si>
    <t xml:space="preserve">                                            Íÿãòëàí áîäîã÷</t>
  </si>
  <si>
    <t>ÑÀÍÕ¯¯ÃÈÉÍ ÒÀÉËÀÍÃÈÉÍ ÒÎÄÐÓÓËÃÀ</t>
  </si>
  <si>
    <t>"Мандалговь Импекс" ХХК</t>
  </si>
  <si>
    <t>2020îíû  02 ñàðûí 10 ºäºð</t>
  </si>
  <si>
    <t>/Àæ àõóéí íýãæ, áàéãóóëëàãûí íýð/</t>
  </si>
  <si>
    <t>1. ÒÀÍÈËÖÓÓËÃÀ</t>
  </si>
  <si>
    <t>1. Áàéðøèë:  Дундговь аймаг Сайнцагаан сум 7-р баг</t>
  </si>
  <si>
    <t>2. Øóóäàíãèéí õàÿã:</t>
  </si>
  <si>
    <t>Óòàñ:</t>
  </si>
  <si>
    <t>Ôàêñ:</t>
  </si>
  <si>
    <t xml:space="preserve">3. ªì÷èéí õýëáýð: </t>
  </si>
  <si>
    <t>Òºðèéí ........ Õóâü</t>
  </si>
  <si>
    <t>Õóâèéí  100 õóâü</t>
  </si>
  <si>
    <t>4. ¯éë àæèëëàãàà ÿâóóëæ ýõýëñýí îãíîî:</t>
  </si>
  <si>
    <t>5. Õàðèëöäàã ñàíõ¿¿, òàòâàðûí áàéãóóëëàãà: Өмнөговь аймаг Òàòâàðûí õýëòýñ, ӨмнөговьÒºðèéí ñàí</t>
  </si>
  <si>
    <t>6. ¯íäñýí ¿éë àæèëëàãààíû ÷èãëýë /òºðºë/:</t>
  </si>
  <si>
    <t>à/  Зочид буудал, паб</t>
  </si>
  <si>
    <t>á/</t>
  </si>
  <si>
    <t xml:space="preserve">â/ </t>
  </si>
  <si>
    <t>7. Òóñëàõ ¿éë àæèëëàãààíû ÷èãëýë /òºðºë/:</t>
  </si>
  <si>
    <t xml:space="preserve">à/ </t>
  </si>
  <si>
    <t>ã/</t>
  </si>
  <si>
    <t xml:space="preserve">á/ </t>
  </si>
  <si>
    <t>ä/</t>
  </si>
  <si>
    <t>8. Ñàëáàð òºëººëºã÷èéí ãàçðûí íýð áàéðøèë:</t>
  </si>
  <si>
    <t>à/</t>
  </si>
  <si>
    <t>9. Ã¿éöýòãýõ çàõèðàë /çàõèðàë/:</t>
  </si>
  <si>
    <t xml:space="preserve">    Îâîã:</t>
  </si>
  <si>
    <t>Өлзийбаяр</t>
  </si>
  <si>
    <t xml:space="preserve">    Íýð: </t>
  </si>
  <si>
    <t>Будханд</t>
  </si>
  <si>
    <t xml:space="preserve">    Å-mail</t>
  </si>
  <si>
    <t>10. Åðºíõèé íÿãòëàí áîäîã÷:</t>
  </si>
  <si>
    <t>2. ÍßÃÒËÀÍ   ÁÎÄÎÕ   Á¯ÐÒÃÝËÈÉÍ   ÁÎÄËÎÃÎ</t>
  </si>
  <si>
    <t xml:space="preserve">Ñàíõ¿¿ãèéí á¿ðòãýëýý ÍÁÁÎÓÑ-ûí äàãóó ÿâóóëäàã. </t>
  </si>
  <si>
    <t xml:space="preserve">¯íäñýí õºðºíãèéí ýëäýãäëèéã øóëóóí øóãàìûí àðãààð òîîöäîã. </t>
  </si>
  <si>
    <t xml:space="preserve">Òàòâàðûí өргүй, цаг тухайд нь ногдолоо төлж барагдуулдаг. </t>
  </si>
  <si>
    <t xml:space="preserve">1 Òàéëàíãèéí ñóóðü, òàéëàãíàñàí âàëþò, ñàíõ¿¿ãèéí õýðýãñë¿¿ä, ýðãýëòèéí áîëîí ýðãýëòèéí áóñ </t>
  </si>
  <si>
    <t xml:space="preserve">  õºðºíãèéí ¿íýëãýý, ¿íäñýí õºðºíãèéí ýëýãäýë, ºì÷, îðëîãî, çàðäëûã õ¿ëýýí</t>
  </si>
  <si>
    <t xml:space="preserve">  çºâøººðºõ, òàòâàðûí òîîöîîíû òàëààð áàðèìòàëäàã áîäëîãî, çàð÷ìûí</t>
  </si>
  <si>
    <t xml:space="preserve">  òóõàé òîâ÷ áè÷íý.</t>
  </si>
  <si>
    <t>3.  ÌªÍÃª   ÁÀ   Ò¯¯ÍÒÝÉ   ÀÄÈËÒÃÀÕ   ÕªÐªÍÃª</t>
  </si>
  <si>
    <t>Êàññ äàõü ìºíãº</t>
  </si>
  <si>
    <t>¹</t>
  </si>
  <si>
    <t>Òºðºë</t>
  </si>
  <si>
    <t>Ýõíèé ¿ëäýãäýë</t>
  </si>
  <si>
    <t>Ýöñèéí ¿ëäýãäýë</t>
  </si>
  <si>
    <t>Âàëþòààð</t>
  </si>
  <si>
    <t>Òºãðºãººð</t>
  </si>
  <si>
    <t>Êàññ 1001</t>
  </si>
  <si>
    <t>Касс 1010</t>
  </si>
  <si>
    <t>Ä¿í</t>
  </si>
  <si>
    <t>Áàíêèí äàõü ìºíãº</t>
  </si>
  <si>
    <t>Õàðèëöàã÷ áàíêíû íýð</t>
  </si>
  <si>
    <t>Äàíñíû</t>
  </si>
  <si>
    <t>ХХБанк</t>
  </si>
  <si>
    <t>ХААН банк</t>
  </si>
  <si>
    <t>Æè÷: Áàíêíû äàíñ äàõü áàðüöààëñàí áóþó õÿçãààðëàñàí ìºíãºí õºðºíãèéí òàëààð òóñãàé õàâñðàëòààð</t>
  </si>
  <si>
    <t xml:space="preserve">           òîäðóóëãà õèéíý.</t>
  </si>
  <si>
    <t>4. ÁÎÃÈÍÎ  ÕÓÃÀÖÀÀÒ  ÕªÐªÍÃª  ÎÐÓÓËÀËÒ</t>
  </si>
  <si>
    <t>Õºðºíãº îðóóëàëòûí òºðºë</t>
  </si>
  <si>
    <t>Ä¯Í</t>
  </si>
  <si>
    <t>5. ÀÂËÀÃÀ</t>
  </si>
  <si>
    <t>Äàíñíû àâëàãà</t>
  </si>
  <si>
    <t>Àâëàãûí àíãèëàë</t>
  </si>
  <si>
    <t>Äàíñíû àâëàãà: ¯¿íýýñ:</t>
  </si>
  <si>
    <t>à/ òºëºãäºõ õóãàöààíäàà áàéãàà</t>
  </si>
  <si>
    <t>á/ õóãàöàà õýòýðñýí</t>
  </si>
  <si>
    <t>â/ òºëºãäºõ íàéäâàðã¿é</t>
  </si>
  <si>
    <t>Õàñàõ íü: Íàéäâàðã¿é àâëàãûí õàñàãäóóëãà</t>
  </si>
  <si>
    <t>Äàíñíû àâëàãà /öýâýð/</t>
  </si>
  <si>
    <t>Áóñàä àâëàãà /àâëàãûí òºðëººð àíãèëíà/</t>
  </si>
  <si>
    <t>Õîëáîîòîé òàëààñ àâàõ àâëàãà</t>
  </si>
  <si>
    <t>Õàðààò êîìïàíèàñ àâàõ àâëàãà</t>
  </si>
  <si>
    <t>Òàòâàðûí àâëàãà</t>
  </si>
  <si>
    <t>Óðüä÷èëãàà òºëáºð¿¿ä</t>
  </si>
  <si>
    <t>Óðüä÷èëãàà òºëáºðèéí àíãèëàë</t>
  </si>
  <si>
    <t>Áýëòãýí íèéëë¿¿ëýã÷äýä òºëñºí óðüä</t>
  </si>
  <si>
    <t>Óðüä÷èëæ òºëñºí çàðäàë</t>
  </si>
  <si>
    <t>Óðüä÷èëæ òºëñºí ò¿ðýýñ</t>
  </si>
  <si>
    <t>Íèéò ä¿í</t>
  </si>
  <si>
    <t>6. ÁÀÐÀÀ ÌÀÒÅÐÈÀË</t>
  </si>
  <si>
    <t>Áàðàà ìàòåðèàëûí òºðºë, áàéðøèë /ºðòãººð/</t>
  </si>
  <si>
    <t>Ò¿¿õèé ýä ìàòåðèàë</t>
  </si>
  <si>
    <t>Äóóñààã¿é ¿éëäâýðëýë</t>
  </si>
  <si>
    <t>Áýëýí á¿òýýãäýõ¿¿í</t>
  </si>
  <si>
    <t>Ñàâ áàãëàà áîîäîë</t>
  </si>
  <si>
    <t>Øàòàõ òîñëîõ ìàòåðèàë</t>
  </si>
  <si>
    <t>Ñýëáýã õýðýãñýë</t>
  </si>
  <si>
    <t>Õàíãàìæèéí ìàòåðèàë</t>
  </si>
  <si>
    <t>Áóñàä</t>
  </si>
  <si>
    <t>¯íý öýíý áóóðñàí áàðàà ìàòåðèàëûí æàãñààëò:</t>
  </si>
  <si>
    <t>Íýð òºðºë</t>
  </si>
  <si>
    <t>Äàíñíû ¿íý</t>
  </si>
  <si>
    <t>Áóóðñàí ¿íý</t>
  </si>
  <si>
    <t>Òàéëáàð</t>
  </si>
  <si>
    <t xml:space="preserve">Æè÷: Áàðüöààëñàí áóþó áóñäûí ºì÷ëºëèéí, ýñâýë áóñäûí àãóóëàõàä õàäãàëàãäàæ áóé áàðàà </t>
  </si>
  <si>
    <t xml:space="preserve">           ìàòåðèàëûí òàëààð òóñãàé õàâñðàëòààð òîäðóóëãà õèéíý.</t>
  </si>
  <si>
    <t>7. ÄÓÓÑÀÀÃ¯É  ÁÀÐÈËÃÀ</t>
  </si>
  <si>
    <t>Äóóñààã¿é áàðèëãûí</t>
  </si>
  <si>
    <t>Ýõýëñýí</t>
  </si>
  <si>
    <t>Äóóñãàëòûí</t>
  </si>
  <si>
    <t>Íèéò òºñºâò ºðòºã</t>
  </si>
  <si>
    <t>Àøèãëàëòàíä îðîõ</t>
  </si>
  <si>
    <t>íýð</t>
  </si>
  <si>
    <t>îí</t>
  </si>
  <si>
    <t>õóâü</t>
  </si>
  <si>
    <t>ýöñèéí õóãàöàà</t>
  </si>
  <si>
    <t>8. ¯ÍÄÑÝÍ Ñ¯ÐÃÈÉÍ ÌÀË ÀÌÜÒÀÄ</t>
  </si>
  <si>
    <t>Ìàëûí òºðºë</t>
  </si>
  <si>
    <t>Íàñ</t>
  </si>
  <si>
    <t>Õ¿éñ</t>
  </si>
  <si>
    <t>Òîî</t>
  </si>
  <si>
    <t>9. ÕªÐªÍÃª ÎÐÓÓËÀËÒ ÁÀ ÁÓÑÀÄ ÕªÐªÍÃª: /õýðýâ áàéãàà áîë òîäîðõîéëæ áè÷íý ¿¿/</t>
  </si>
  <si>
    <t>10. ¯ÍÄÑÝÍ ÕªÐªÍÃª ÁÀ ÝËÝÃÄÝË</t>
  </si>
  <si>
    <t>Ãàçàð</t>
  </si>
  <si>
    <t xml:space="preserve">Îðîí ñóóöíû </t>
  </si>
  <si>
    <t>Òîíîã</t>
  </si>
  <si>
    <t>Òàâèëãà ýä</t>
  </si>
  <si>
    <t>Êîìïüþòåð</t>
  </si>
  <si>
    <t>Òýýâðèéí</t>
  </si>
  <si>
    <t>Á¿ãä</t>
  </si>
  <si>
    <t>áàðèëãà</t>
  </si>
  <si>
    <t>òºõººðºìæ</t>
  </si>
  <si>
    <t>õîãøèë</t>
  </si>
  <si>
    <t>äàãàëäàõ</t>
  </si>
  <si>
    <t>õýðýãñýë</t>
  </si>
  <si>
    <t>áàéãóóëàìæ</t>
  </si>
  <si>
    <t>ªðòºã</t>
  </si>
  <si>
    <t>Íýìýãäñýí:</t>
  </si>
  <si>
    <t>ªºðºº ¿éëäâýðëýñýí</t>
  </si>
  <si>
    <t>Õóäàëäàæ àâñàí</t>
  </si>
  <si>
    <t>¯íý òºëáºðã¿é àâñàí</t>
  </si>
  <si>
    <t xml:space="preserve"> </t>
  </si>
  <si>
    <t>Õàñàãäñàí:</t>
  </si>
  <si>
    <t>Õóäàëäñàí</t>
  </si>
  <si>
    <t>Àêòàëæ, óñòãàñàí</t>
  </si>
  <si>
    <t>¯íýã¿é øèëæ¿¿ëñýí</t>
  </si>
  <si>
    <t>Õóðèìòëàãäñàí ýëýãäýë</t>
  </si>
  <si>
    <t>Òàéëàíò æèëä áàéãóóëñàí</t>
  </si>
  <si>
    <t>Õàñàãäñàí</t>
  </si>
  <si>
    <t>11. ÁÈÅÒ  ÁÓÑ  ÕªÐªÍÃª</t>
  </si>
  <si>
    <t>Ïðîãðàì</t>
  </si>
  <si>
    <t>Ã¿¿äâèëë</t>
  </si>
  <si>
    <t>Ïàòåíò</t>
  </si>
  <si>
    <t>Çîõèîã÷èéí</t>
  </si>
  <si>
    <t>Áàðààíû</t>
  </si>
  <si>
    <t>õàíãàìæ</t>
  </si>
  <si>
    <t>ýðõ</t>
  </si>
  <si>
    <t>òýìäýã</t>
  </si>
  <si>
    <t>Íýìýãäñýí</t>
  </si>
  <si>
    <t>12. ÁÎÃÈÍÎ ÕÓÃÀÖÀÀÒ ªÃËªÃ</t>
  </si>
  <si>
    <t>ªãëºãèéí òºðºë</t>
  </si>
  <si>
    <t>Âàëþòûí</t>
  </si>
  <si>
    <t>Òºãðºãèéí</t>
  </si>
  <si>
    <t>Äàíñíû ºãëºã</t>
  </si>
  <si>
    <t>à/ Òºëºãäºõ õóãàöààíäàà áàéãàà</t>
  </si>
  <si>
    <t>á/ Õóãàöàà õýòýðñýí</t>
  </si>
  <si>
    <t>Áàíêíû áîãèíî õóãàöààò çýýë</t>
  </si>
  <si>
    <t>Áóñàä ºãëºã</t>
  </si>
  <si>
    <t>Òýìäýãëýë: /Çýýëèéí òºðëººð òàéëáàð, òýìäýãëýë õèéíý/</t>
  </si>
  <si>
    <t>16. ӨР ТӨЛБӨР</t>
  </si>
  <si>
    <t>16.1 Дансны өглөг</t>
  </si>
  <si>
    <t>Ангилал</t>
  </si>
  <si>
    <t xml:space="preserve">       Òºëºãäºõ õóãàöààíäàà áàéãàà</t>
  </si>
  <si>
    <t xml:space="preserve">       Õóãàöàà õýòýðñýí</t>
  </si>
  <si>
    <t xml:space="preserve">Нийт дүн </t>
  </si>
  <si>
    <t xml:space="preserve">16.2 Татварын өр </t>
  </si>
  <si>
    <t>Татварын өрийн төрөл</t>
  </si>
  <si>
    <t xml:space="preserve">ААНОАТ-ын өр </t>
  </si>
  <si>
    <t xml:space="preserve">НӨАТ-ын өр </t>
  </si>
  <si>
    <t xml:space="preserve">ХХОАТ-ын өр </t>
  </si>
  <si>
    <t xml:space="preserve">ОАТ-ын өр </t>
  </si>
  <si>
    <t xml:space="preserve">Бусад татварын өр </t>
  </si>
  <si>
    <t>НДШ өр</t>
  </si>
  <si>
    <t>16.3 Богино хугацаат зээл</t>
  </si>
  <si>
    <t>төгрөгөөр</t>
  </si>
  <si>
    <t>валютаар</t>
  </si>
  <si>
    <t>16.4 Богино хугацаат нөөц (өр төлбөр)</t>
  </si>
  <si>
    <t>Нэмэгдсэн</t>
  </si>
  <si>
    <t>Хасагдсан (ашигласан нөөц)</t>
  </si>
  <si>
    <t>Ашиглаагүй буцаан бичсэн дүн</t>
  </si>
  <si>
    <t xml:space="preserve">Баталгаат засварын </t>
  </si>
  <si>
    <t>Нөхөн сэргээлтийн</t>
  </si>
  <si>
    <t>Òýìäýãëýë. / Урт хугацаат нөөцийн дүнг тодруулна. Нөөцийн төрлөөр тайлбар , тэмдэглэнэ./</t>
  </si>
  <si>
    <t>16.5 Бусад богино хугацаат өр төлбөр</t>
  </si>
  <si>
    <t>Төрөл</t>
  </si>
  <si>
    <t>Òýìäýãëýë. / Гадаад валютаар илэрхийлэгдсэн богино хугацаат өр төлбөрийн дүнг тусад тодруулна./</t>
  </si>
  <si>
    <t>13. ÓÐÒ ÕÓÃÀÖÀÀÒ ªÃËªÃ</t>
  </si>
  <si>
    <t xml:space="preserve"> /Ãàäààäûí áîëîí äîòîîäûí ýõ ¿¿ñâýðýýð ñàíõ¿¿æ¿¿ëñýí óðò õóãàöààò íèéò ºð îðíî./</t>
  </si>
  <si>
    <t>¯¿íýýñ:</t>
  </si>
  <si>
    <t>Ãàäààäûí áàéãóóëëàãààñ øóóä áîëîí äàìæóóëàí çýýëäñýí çýýë:</t>
  </si>
  <si>
    <t>Óðò áîëîí äóíä õóãàöààíû</t>
  </si>
  <si>
    <t xml:space="preserve">çýýëèéí íýð </t>
  </si>
  <si>
    <t>14. ÝÇÝÌØÈÃ×ÈÉÍ ªÌ×</t>
  </si>
  <si>
    <t>ªºðèéí õºðºíãº: /Ä¿ðìèéí ñàíä îðñîí ººð÷ëºëòèéí ýðõ ç¿éí ¿íäýñëýë áîëîí ýíãèéí õóâüöàà, äàâóó ýðõòýé</t>
  </si>
  <si>
    <t>õóâüöààíû òîî øèðõýã, íýðëýñýí ¿íèéí òàëààð òàéëáàð, òýìäýãëýë õèéíý ¿¿/</t>
  </si>
  <si>
    <t xml:space="preserve">Ýíãèéí õóâüöààíû òîî                         øèðõýг íýãæ ¿íý íü </t>
  </si>
  <si>
    <t>17.2 Хөрөнгийн дахин үнэлгээний нэмэгдэл</t>
  </si>
  <si>
    <t>Үндсэн хөрөнгийн дахин үнэлгээний нэмэгдэл</t>
  </si>
  <si>
    <t>Биет бус  хөрөнгийн дахин үнэлгээний нэмэгдэл</t>
  </si>
  <si>
    <t>Эхний үлдэгдэл</t>
  </si>
  <si>
    <t xml:space="preserve">Нэмэгдсэн дүн </t>
  </si>
  <si>
    <t xml:space="preserve">Дахин үнэлгээний нэмэгдлийн зөрүү </t>
  </si>
  <si>
    <t>Дахин үнэлсэн хөрөнгийн үнэ цэнийн бууралтын гарзын буцаалт **</t>
  </si>
  <si>
    <t>Хасагдсан дүн /-/</t>
  </si>
  <si>
    <t>Дахин үнэлсэн хөрөнгийн үнэ цэнийн бууралтын гарз***</t>
  </si>
  <si>
    <t>Эцсийн үлдэгдэл</t>
  </si>
  <si>
    <t xml:space="preserve">**- Дахин үнэлсэн хөрөнгийн өмнөх тайлань хугацаанд ашиг, алдагдлаар хүлээн зөвшөөрсөн үнэ цэнийн бууралтын гарзын дүнгээс хэтэрсэн дүн </t>
  </si>
  <si>
    <t>Õîéøëîãäñîí îðëîãî</t>
  </si>
  <si>
    <t>Îðëîãûí òºðºë</t>
  </si>
  <si>
    <t>ªìíºõ îí</t>
  </si>
  <si>
    <t>Òàéëàíò îí</t>
  </si>
  <si>
    <t>Îíöãîé øèíæòýé îðëîãî</t>
  </si>
  <si>
    <t>16. ÁÎÐËÓÓËÑÀÍ Á¯ÒÝÝÃÄÝÕ¯¯ÍÈÉ ªÐÒªÃ ÁÀ ÇÀÐÄÀË</t>
  </si>
  <si>
    <t>¯éëäâýðëýëò, áîðëóóëàëûí õýìæýý</t>
  </si>
  <si>
    <t>¯éëäâýðëýñýí á¿òýýãäý-</t>
  </si>
  <si>
    <t xml:space="preserve">Õýìæèõ </t>
  </si>
  <si>
    <t>¯éëäâýðëýëò</t>
  </si>
  <si>
    <t>Áîðëóóëñàí á¿òýýãäýõ¿¿íèé ºðòºã</t>
  </si>
  <si>
    <t>õ¿¿íèé íýð òºðºë</t>
  </si>
  <si>
    <t>íýãæ</t>
  </si>
  <si>
    <t>Íèéò ºðòºã</t>
  </si>
  <si>
    <t>Îíöãîé øèíæòýé çàðäàë</t>
  </si>
  <si>
    <t>Çàðäëûí òºðºë</t>
  </si>
  <si>
    <t>¯éë àæèëëàãààíû çàðäàë</t>
  </si>
  <si>
    <t>¯éë àæèëëàãààíû áóñ çàðäàë</t>
  </si>
  <si>
    <t>17. ÀÆÈË×ÄÛÍ  ÒÎÎ,  ÖÀËÈÍ   ÕªËÑ</t>
  </si>
  <si>
    <t>Àëáàí òóøààëûí àíãèëàë</t>
  </si>
  <si>
    <t>Àæèë÷äûí äóíäàæ òîî</t>
  </si>
  <si>
    <t>Öàëèíãèéí çàðäëûí ä¿í</t>
  </si>
  <si>
    <t>Óäèðäëàãûí</t>
  </si>
  <si>
    <t>¯íäñýí àæèë÷äûí</t>
  </si>
  <si>
    <t>ÒÓÇ-ûí ãèø¿¿í</t>
  </si>
  <si>
    <t>Гэрээт</t>
  </si>
  <si>
    <t>18. ÕÎËÁÎÎÒÎÉ ÒÀËÓÓÄÒÀÉ ÕÈÉÑÝÍ ÀÆÈË Ã¯ÉËÃÝÝ</t>
  </si>
  <si>
    <t xml:space="preserve">Õîëáîîòîé òàëóóäûí íýð </t>
  </si>
  <si>
    <t>Àæèë ã¿éëãýýíèé óòãà</t>
  </si>
  <si>
    <t>20. ÁÎËÇÎØÃ¯É ªÐ ÒªËÁªÐ ÁÀ ÁÀËÀÍÑÛÍ ªÄÐÈÉÍ ÄÀÐÀÀÕ ¯ÉË ßÂÄÀË</t>
  </si>
  <si>
    <t>ÍÁÁÎÓÑ 37 áîëîí ÍÁÁÎÓÑ 10-ûí äàãóó òîäðóóëíà.</t>
  </si>
  <si>
    <t>20. ЗАРДАЛ</t>
  </si>
  <si>
    <t>20.1 Борлуулалт маркетингийн болон ерөнхий ба удирдлагын зардлууд</t>
  </si>
  <si>
    <t>Зардлын төрөл</t>
  </si>
  <si>
    <t xml:space="preserve">Өмнөх оны дүн </t>
  </si>
  <si>
    <t xml:space="preserve">Тайлант оны дүн </t>
  </si>
  <si>
    <t>БорМар</t>
  </si>
  <si>
    <t>ЕрУд</t>
  </si>
  <si>
    <t>Ажиллагчдын цалингийн зардал</t>
  </si>
  <si>
    <t>Аж ахуйн нэгжээс төлсөн НДШ-ийн зардал</t>
  </si>
  <si>
    <t xml:space="preserve">Албан татвар, төлбөр, хураамжийн зардал 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</si>
  <si>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</si>
  <si>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</si>
  <si>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</si>
  <si>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</si>
  <si>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</si>
  <si>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</si>
  <si>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</si>
  <si>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</si>
  <si>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</si>
  <si>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</si>
  <si>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</si>
  <si>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хамгаалалтын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</si>
  <si>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</si>
  <si>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</si>
  <si>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</si>
  <si>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</si>
  <si>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</si>
  <si>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Түүхий эд</t>
  </si>
  <si>
    <t>Бусад</t>
  </si>
  <si>
    <t>20.2 Бусад зардал</t>
  </si>
  <si>
    <t>Зардлын òºðºë</t>
  </si>
  <si>
    <t xml:space="preserve">ªìíºõ îíы дүн </t>
  </si>
  <si>
    <t>Алданги торгуулийн зардал</t>
  </si>
  <si>
    <t>Хандивийн зардал</t>
  </si>
  <si>
    <t>Найдваргүй авлагын зардал</t>
  </si>
  <si>
    <t>үйл ажиллагааны бусад зардал</t>
  </si>
  <si>
    <t>20.3 Цалингийн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</si>
</sst>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1"/>
      <name val="Arial Mon"/>
      <family val="2"/>
    </font>
    <font>
      <b/>
      <sz val="11"/>
      <name val="Arial Mon"/>
      <family val="2"/>
    </font>
    <font>
      <b/>
      <sz val="14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10"/>
      <name val="Arial Mon"/>
      <family val="2"/>
    </font>
    <font>
      <b/>
      <i/>
      <sz val="12"/>
      <name val="Arial Mon"/>
      <family val="2"/>
    </font>
    <font>
      <sz val="8"/>
      <name val="Arial Mon"/>
      <family val="2"/>
    </font>
    <font>
      <b/>
      <sz val="8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i/>
      <sz val="8"/>
      <name val="Arial Mon"/>
      <family val="2"/>
    </font>
    <font>
      <b/>
      <i/>
      <sz val="10"/>
      <name val="Arial Mon"/>
      <family val="2"/>
    </font>
    <font>
      <i/>
      <sz val="10"/>
      <name val="Arial Mon"/>
      <family val="2"/>
    </font>
    <font>
      <sz val="10"/>
      <color indexed="9"/>
      <name val="Arial Mon"/>
      <family val="2"/>
    </font>
    <font>
      <u/>
      <sz val="12"/>
      <color theme="10"/>
      <name val="Arial Mon"/>
    </font>
    <font>
      <sz val="12"/>
      <color indexed="9"/>
      <name val="Arial Mon"/>
      <family val="2"/>
    </font>
    <font>
      <sz val="10"/>
      <name val="Arial"/>
      <family val="2"/>
    </font>
    <font>
      <b/>
      <sz val="9"/>
      <color indexed="9"/>
      <name val="Arial Mon"/>
      <family val="2"/>
    </font>
    <font>
      <sz val="9"/>
      <color theme="1"/>
      <name val="Arial Mon"/>
      <family val="2"/>
    </font>
    <font>
      <sz val="11"/>
      <color theme="1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6" fillId="0" borderId="0" xfId="0" applyFont="1"/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2" fillId="0" borderId="4" xfId="0" applyNumberFormat="1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3" fontId="8" fillId="0" borderId="4" xfId="1" applyFont="1" applyBorder="1"/>
    <xf numFmtId="0" fontId="2" fillId="0" borderId="5" xfId="0" applyFont="1" applyBorder="1"/>
    <xf numFmtId="0" fontId="2" fillId="0" borderId="7" xfId="0" applyFont="1" applyBorder="1" applyAlignment="1">
      <alignment horizontal="left" vertical="center" wrapText="1"/>
    </xf>
    <xf numFmtId="43" fontId="10" fillId="0" borderId="4" xfId="0" applyNumberFormat="1" applyFont="1" applyBorder="1"/>
    <xf numFmtId="0" fontId="10" fillId="0" borderId="4" xfId="0" applyFont="1" applyBorder="1"/>
    <xf numFmtId="43" fontId="10" fillId="0" borderId="8" xfId="0" applyNumberFormat="1" applyFont="1" applyBorder="1"/>
    <xf numFmtId="43" fontId="10" fillId="0" borderId="5" xfId="0" applyNumberFormat="1" applyFont="1" applyBorder="1"/>
    <xf numFmtId="43" fontId="11" fillId="0" borderId="7" xfId="0" applyNumberFormat="1" applyFont="1" applyBorder="1"/>
    <xf numFmtId="43" fontId="10" fillId="0" borderId="7" xfId="0" applyNumberFormat="1" applyFont="1" applyBorder="1"/>
    <xf numFmtId="43" fontId="10" fillId="0" borderId="4" xfId="0" applyNumberFormat="1" applyFont="1" applyFill="1" applyBorder="1"/>
    <xf numFmtId="43" fontId="11" fillId="0" borderId="8" xfId="0" applyNumberFormat="1" applyFont="1" applyBorder="1"/>
    <xf numFmtId="43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/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43" fontId="12" fillId="0" borderId="4" xfId="1" applyNumberFormat="1" applyFont="1" applyBorder="1"/>
    <xf numFmtId="0" fontId="12" fillId="0" borderId="4" xfId="0" applyFont="1" applyBorder="1"/>
    <xf numFmtId="43" fontId="13" fillId="0" borderId="4" xfId="1" applyNumberFormat="1" applyFont="1" applyBorder="1"/>
    <xf numFmtId="0" fontId="13" fillId="0" borderId="3" xfId="0" applyFont="1" applyBorder="1"/>
    <xf numFmtId="43" fontId="13" fillId="0" borderId="11" xfId="1" applyFont="1" applyBorder="1"/>
    <xf numFmtId="0" fontId="12" fillId="0" borderId="6" xfId="0" applyFont="1" applyBorder="1" applyAlignment="1">
      <alignment horizontal="center"/>
    </xf>
    <xf numFmtId="0" fontId="12" fillId="0" borderId="12" xfId="0" applyFont="1" applyBorder="1"/>
    <xf numFmtId="43" fontId="12" fillId="0" borderId="0" xfId="1" applyFont="1" applyBorder="1"/>
    <xf numFmtId="43" fontId="12" fillId="0" borderId="1" xfId="1" applyFont="1" applyBorder="1"/>
    <xf numFmtId="0" fontId="12" fillId="0" borderId="7" xfId="0" applyFont="1" applyBorder="1"/>
    <xf numFmtId="43" fontId="13" fillId="0" borderId="1" xfId="1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0" fillId="0" borderId="0" xfId="0" applyFont="1"/>
    <xf numFmtId="0" fontId="11" fillId="0" borderId="0" xfId="0" applyFont="1"/>
    <xf numFmtId="0" fontId="15" fillId="0" borderId="0" xfId="0" applyFont="1" applyBorder="1"/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43" fontId="10" fillId="0" borderId="5" xfId="0" applyNumberFormat="1" applyFont="1" applyFill="1" applyBorder="1"/>
    <xf numFmtId="0" fontId="11" fillId="0" borderId="4" xfId="0" applyFont="1" applyBorder="1" applyAlignment="1">
      <alignment horizontal="center" vertical="center" wrapText="1"/>
    </xf>
    <xf numFmtId="165" fontId="10" fillId="0" borderId="4" xfId="0" applyNumberFormat="1" applyFont="1" applyBorder="1"/>
    <xf numFmtId="43" fontId="10" fillId="0" borderId="0" xfId="0" applyNumberFormat="1" applyFont="1"/>
    <xf numFmtId="0" fontId="16" fillId="0" borderId="0" xfId="0" applyFont="1" applyBorder="1"/>
    <xf numFmtId="0" fontId="16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1" xfId="0" applyFont="1" applyBorder="1"/>
    <xf numFmtId="43" fontId="10" fillId="0" borderId="4" xfId="1" applyFont="1" applyBorder="1"/>
    <xf numFmtId="0" fontId="2" fillId="0" borderId="5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43" fontId="2" fillId="0" borderId="1" xfId="1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0" fontId="17" fillId="0" borderId="4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Border="1"/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 applyBorder="1"/>
    <xf numFmtId="0" fontId="2" fillId="0" borderId="13" xfId="0" applyFont="1" applyBorder="1" applyAlignment="1">
      <alignment horizontal="center"/>
    </xf>
    <xf numFmtId="0" fontId="18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19" fillId="0" borderId="0" xfId="2"/>
    <xf numFmtId="0" fontId="20" fillId="2" borderId="0" xfId="0" applyFont="1" applyFill="1"/>
    <xf numFmtId="0" fontId="7" fillId="0" borderId="0" xfId="0" applyFont="1"/>
    <xf numFmtId="0" fontId="7" fillId="0" borderId="13" xfId="0" applyFont="1" applyBorder="1"/>
    <xf numFmtId="0" fontId="2" fillId="0" borderId="4" xfId="0" applyFont="1" applyBorder="1" applyAlignment="1">
      <alignment horizontal="center"/>
    </xf>
    <xf numFmtId="43" fontId="8" fillId="0" borderId="4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12" fillId="0" borderId="3" xfId="0" applyNumberFormat="1" applyFont="1" applyBorder="1"/>
    <xf numFmtId="43" fontId="2" fillId="0" borderId="3" xfId="0" applyNumberFormat="1" applyFont="1" applyBorder="1"/>
    <xf numFmtId="0" fontId="10" fillId="0" borderId="1" xfId="0" applyFont="1" applyBorder="1"/>
    <xf numFmtId="43" fontId="2" fillId="0" borderId="9" xfId="0" applyNumberFormat="1" applyFont="1" applyBorder="1"/>
    <xf numFmtId="43" fontId="2" fillId="0" borderId="12" xfId="0" applyNumberFormat="1" applyFont="1" applyBorder="1"/>
    <xf numFmtId="43" fontId="2" fillId="0" borderId="11" xfId="0" applyNumberFormat="1" applyFont="1" applyBorder="1"/>
    <xf numFmtId="43" fontId="11" fillId="0" borderId="4" xfId="0" applyNumberFormat="1" applyFont="1" applyBorder="1"/>
    <xf numFmtId="43" fontId="2" fillId="0" borderId="14" xfId="0" applyNumberFormat="1" applyFont="1" applyBorder="1"/>
    <xf numFmtId="43" fontId="8" fillId="0" borderId="7" xfId="0" applyNumberFormat="1" applyFont="1" applyBorder="1"/>
    <xf numFmtId="43" fontId="13" fillId="0" borderId="3" xfId="0" applyNumberFormat="1" applyFont="1" applyBorder="1"/>
    <xf numFmtId="43" fontId="8" fillId="0" borderId="3" xfId="0" applyNumberFormat="1" applyFont="1" applyBorder="1"/>
    <xf numFmtId="0" fontId="2" fillId="0" borderId="2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/>
    <xf numFmtId="0" fontId="2" fillId="0" borderId="7" xfId="0" applyFont="1" applyBorder="1"/>
    <xf numFmtId="165" fontId="2" fillId="0" borderId="4" xfId="0" applyNumberFormat="1" applyFont="1" applyBorder="1"/>
    <xf numFmtId="0" fontId="2" fillId="0" borderId="13" xfId="0" applyFont="1" applyBorder="1"/>
    <xf numFmtId="0" fontId="8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/>
    <xf numFmtId="0" fontId="8" fillId="0" borderId="4" xfId="0" applyFont="1" applyBorder="1"/>
    <xf numFmtId="0" fontId="2" fillId="0" borderId="9" xfId="0" applyFont="1" applyBorder="1"/>
    <xf numFmtId="0" fontId="2" fillId="0" borderId="12" xfId="0" applyFont="1" applyBorder="1"/>
    <xf numFmtId="43" fontId="2" fillId="0" borderId="1" xfId="1" applyFont="1" applyBorder="1" applyAlignment="1"/>
    <xf numFmtId="43" fontId="2" fillId="0" borderId="3" xfId="1" applyFont="1" applyBorder="1" applyAlignment="1"/>
    <xf numFmtId="43" fontId="2" fillId="0" borderId="3" xfId="1" applyFont="1" applyBorder="1"/>
    <xf numFmtId="166" fontId="2" fillId="0" borderId="3" xfId="1" applyNumberFormat="1" applyFont="1" applyBorder="1"/>
    <xf numFmtId="0" fontId="22" fillId="2" borderId="0" xfId="3" applyFont="1" applyFill="1" applyAlignment="1" applyProtection="1">
      <alignment horizontal="center"/>
    </xf>
    <xf numFmtId="0" fontId="22" fillId="3" borderId="0" xfId="3" applyFont="1" applyFill="1" applyAlignment="1" applyProtection="1">
      <alignment horizontal="center"/>
    </xf>
    <xf numFmtId="0" fontId="12" fillId="3" borderId="0" xfId="3" applyFont="1" applyFill="1" applyAlignment="1" applyProtection="1">
      <alignment horizontal="center"/>
    </xf>
    <xf numFmtId="0" fontId="12" fillId="4" borderId="4" xfId="3" applyFont="1" applyFill="1" applyBorder="1" applyAlignment="1" applyProtection="1">
      <alignment horizontal="center" vertical="center"/>
    </xf>
    <xf numFmtId="0" fontId="13" fillId="4" borderId="4" xfId="3" applyFon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center"/>
    </xf>
    <xf numFmtId="0" fontId="12" fillId="4" borderId="0" xfId="3" applyFont="1" applyFill="1" applyProtection="1"/>
    <xf numFmtId="0" fontId="12" fillId="4" borderId="1" xfId="3" applyFont="1" applyFill="1" applyBorder="1" applyAlignment="1" applyProtection="1">
      <alignment horizontal="left"/>
    </xf>
    <xf numFmtId="0" fontId="12" fillId="4" borderId="2" xfId="3" applyFont="1" applyFill="1" applyBorder="1" applyAlignment="1" applyProtection="1">
      <alignment horizontal="left"/>
    </xf>
    <xf numFmtId="164" fontId="10" fillId="4" borderId="15" xfId="3" applyNumberFormat="1" applyFont="1" applyFill="1" applyBorder="1" applyAlignment="1" applyProtection="1">
      <alignment horizontal="center"/>
    </xf>
    <xf numFmtId="164" fontId="10" fillId="4" borderId="16" xfId="3" applyNumberFormat="1" applyFont="1" applyFill="1" applyBorder="1" applyAlignment="1" applyProtection="1">
      <alignment horizontal="center"/>
    </xf>
    <xf numFmtId="0" fontId="12" fillId="4" borderId="1" xfId="3" applyFont="1" applyFill="1" applyBorder="1" applyAlignment="1" applyProtection="1">
      <alignment horizontal="left"/>
    </xf>
    <xf numFmtId="0" fontId="12" fillId="4" borderId="2" xfId="3" applyFont="1" applyFill="1" applyBorder="1" applyAlignment="1" applyProtection="1">
      <alignment horizontal="left"/>
    </xf>
    <xf numFmtId="164" fontId="10" fillId="4" borderId="4" xfId="3" applyNumberFormat="1" applyFont="1" applyFill="1" applyBorder="1" applyAlignment="1" applyProtection="1">
      <alignment horizontal="center"/>
    </xf>
    <xf numFmtId="0" fontId="12" fillId="4" borderId="1" xfId="3" applyFont="1" applyFill="1" applyBorder="1" applyAlignment="1" applyProtection="1">
      <alignment horizontal="center" vertical="center"/>
    </xf>
    <xf numFmtId="0" fontId="12" fillId="4" borderId="2" xfId="3" applyFont="1" applyFill="1" applyBorder="1" applyAlignment="1" applyProtection="1">
      <alignment horizontal="center" vertical="center"/>
    </xf>
    <xf numFmtId="0" fontId="12" fillId="4" borderId="3" xfId="3" applyFont="1" applyFill="1" applyBorder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13" fillId="4" borderId="1" xfId="3" applyFont="1" applyFill="1" applyBorder="1" applyAlignment="1" applyProtection="1">
      <alignment horizontal="left"/>
    </xf>
    <xf numFmtId="0" fontId="13" fillId="4" borderId="2" xfId="3" applyFont="1" applyFill="1" applyBorder="1" applyAlignment="1" applyProtection="1">
      <alignment horizontal="left"/>
    </xf>
    <xf numFmtId="0" fontId="13" fillId="4" borderId="3" xfId="3" applyFont="1" applyFill="1" applyBorder="1" applyAlignment="1" applyProtection="1">
      <alignment horizontal="left"/>
    </xf>
    <xf numFmtId="0" fontId="12" fillId="4" borderId="0" xfId="3" applyFont="1" applyFill="1" applyAlignment="1" applyProtection="1">
      <alignment horizontal="center" vertical="center"/>
    </xf>
    <xf numFmtId="0" fontId="12" fillId="4" borderId="5" xfId="3" applyFont="1" applyFill="1" applyBorder="1" applyAlignment="1" applyProtection="1">
      <alignment horizontal="center" vertical="center"/>
    </xf>
    <xf numFmtId="0" fontId="13" fillId="4" borderId="9" xfId="3" applyFont="1" applyFill="1" applyBorder="1" applyAlignment="1" applyProtection="1">
      <alignment horizontal="center" vertical="center" wrapText="1"/>
    </xf>
    <xf numFmtId="0" fontId="13" fillId="4" borderId="11" xfId="3" applyFont="1" applyFill="1" applyBorder="1" applyAlignment="1" applyProtection="1">
      <alignment horizontal="center" vertical="center" wrapText="1"/>
    </xf>
    <xf numFmtId="0" fontId="13" fillId="4" borderId="12" xfId="3" applyFont="1" applyFill="1" applyBorder="1" applyAlignment="1" applyProtection="1">
      <alignment horizontal="center" vertical="center" wrapText="1"/>
    </xf>
    <xf numFmtId="0" fontId="12" fillId="4" borderId="7" xfId="3" applyFont="1" applyFill="1" applyBorder="1" applyAlignment="1" applyProtection="1">
      <alignment horizontal="center" vertical="center"/>
    </xf>
    <xf numFmtId="0" fontId="13" fillId="4" borderId="10" xfId="3" applyFont="1" applyFill="1" applyBorder="1" applyAlignment="1" applyProtection="1">
      <alignment horizontal="center" vertical="center" wrapText="1"/>
    </xf>
    <xf numFmtId="0" fontId="13" fillId="4" borderId="13" xfId="3" applyFont="1" applyFill="1" applyBorder="1" applyAlignment="1" applyProtection="1">
      <alignment horizontal="center" vertical="center" wrapText="1"/>
    </xf>
    <xf numFmtId="0" fontId="13" fillId="4" borderId="14" xfId="3" applyFon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center"/>
    </xf>
    <xf numFmtId="0" fontId="12" fillId="4" borderId="12" xfId="3" applyFont="1" applyFill="1" applyBorder="1" applyAlignment="1" applyProtection="1">
      <alignment horizontal="center"/>
    </xf>
    <xf numFmtId="3" fontId="10" fillId="4" borderId="4" xfId="3" applyNumberFormat="1" applyFont="1" applyFill="1" applyBorder="1" applyAlignment="1" applyProtection="1">
      <alignment horizontal="center" vertical="center"/>
    </xf>
    <xf numFmtId="0" fontId="12" fillId="3" borderId="0" xfId="3" applyFont="1" applyFill="1" applyAlignment="1" applyProtection="1">
      <alignment horizontal="left"/>
    </xf>
    <xf numFmtId="0" fontId="12" fillId="4" borderId="5" xfId="3" applyFont="1" applyFill="1" applyBorder="1" applyAlignment="1" applyProtection="1">
      <alignment horizontal="center" vertical="center"/>
    </xf>
    <xf numFmtId="0" fontId="12" fillId="4" borderId="4" xfId="3" applyFont="1" applyFill="1" applyBorder="1" applyAlignment="1" applyProtection="1">
      <alignment vertical="center" wrapText="1"/>
    </xf>
    <xf numFmtId="0" fontId="12" fillId="4" borderId="4" xfId="3" applyFont="1" applyFill="1" applyBorder="1" applyAlignment="1" applyProtection="1">
      <alignment wrapText="1"/>
    </xf>
    <xf numFmtId="0" fontId="12" fillId="4" borderId="4" xfId="3" applyFont="1" applyFill="1" applyBorder="1" applyAlignment="1" applyProtection="1">
      <alignment horizontal="center" vertical="center" wrapText="1"/>
    </xf>
    <xf numFmtId="0" fontId="12" fillId="4" borderId="1" xfId="3" applyFont="1" applyFill="1" applyBorder="1" applyAlignment="1" applyProtection="1">
      <alignment horizontal="center"/>
    </xf>
    <xf numFmtId="0" fontId="12" fillId="4" borderId="3" xfId="3" applyFont="1" applyFill="1" applyBorder="1" applyAlignment="1" applyProtection="1">
      <alignment horizontal="center"/>
    </xf>
    <xf numFmtId="0" fontId="12" fillId="4" borderId="4" xfId="3" applyFont="1" applyFill="1" applyBorder="1" applyAlignment="1" applyProtection="1">
      <alignment horizontal="left"/>
    </xf>
    <xf numFmtId="0" fontId="12" fillId="4" borderId="4" xfId="3" applyFont="1" applyFill="1" applyBorder="1" applyAlignment="1" applyProtection="1"/>
    <xf numFmtId="0" fontId="12" fillId="4" borderId="0" xfId="3" applyFont="1" applyFill="1" applyBorder="1" applyAlignment="1" applyProtection="1">
      <alignment horizontal="center" vertical="center"/>
    </xf>
    <xf numFmtId="0" fontId="12" fillId="4" borderId="0" xfId="3" applyFont="1" applyFill="1" applyBorder="1" applyAlignment="1" applyProtection="1">
      <alignment horizontal="center"/>
    </xf>
    <xf numFmtId="3" fontId="10" fillId="4" borderId="0" xfId="3" applyNumberFormat="1" applyFont="1" applyFill="1" applyBorder="1" applyAlignment="1" applyProtection="1">
      <alignment horizontal="center" vertical="center"/>
    </xf>
    <xf numFmtId="0" fontId="10" fillId="4" borderId="0" xfId="3" applyFont="1" applyFill="1" applyProtection="1"/>
    <xf numFmtId="0" fontId="12" fillId="4" borderId="17" xfId="3" applyFont="1" applyFill="1" applyBorder="1" applyAlignment="1" applyProtection="1">
      <alignment horizontal="center"/>
    </xf>
    <xf numFmtId="0" fontId="8" fillId="0" borderId="13" xfId="0" applyFont="1" applyBorder="1"/>
    <xf numFmtId="0" fontId="13" fillId="4" borderId="1" xfId="3" applyFont="1" applyFill="1" applyBorder="1" applyAlignment="1" applyProtection="1">
      <alignment horizontal="center" vertical="center" wrapText="1"/>
    </xf>
    <xf numFmtId="0" fontId="13" fillId="4" borderId="3" xfId="3" applyFon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center" vertical="center"/>
    </xf>
    <xf numFmtId="0" fontId="12" fillId="4" borderId="1" xfId="3" applyFont="1" applyFill="1" applyBorder="1" applyAlignment="1" applyProtection="1">
      <alignment horizontal="center" vertical="center"/>
    </xf>
    <xf numFmtId="0" fontId="12" fillId="4" borderId="3" xfId="3" applyFont="1" applyFill="1" applyBorder="1" applyAlignment="1" applyProtection="1">
      <alignment horizontal="left"/>
    </xf>
    <xf numFmtId="164" fontId="12" fillId="4" borderId="4" xfId="3" applyNumberFormat="1" applyFont="1" applyFill="1" applyBorder="1" applyAlignment="1" applyProtection="1">
      <alignment horizontal="center" vertical="center" wrapText="1"/>
    </xf>
    <xf numFmtId="0" fontId="12" fillId="4" borderId="9" xfId="3" applyFont="1" applyFill="1" applyBorder="1" applyAlignment="1" applyProtection="1">
      <alignment vertical="center"/>
    </xf>
    <xf numFmtId="0" fontId="12" fillId="4" borderId="1" xfId="3" applyFont="1" applyFill="1" applyBorder="1" applyAlignment="1" applyProtection="1">
      <alignment horizontal="left" wrapText="1"/>
    </xf>
    <xf numFmtId="0" fontId="12" fillId="4" borderId="3" xfId="3" applyFont="1" applyFill="1" applyBorder="1" applyAlignment="1" applyProtection="1">
      <alignment horizontal="left" wrapText="1"/>
    </xf>
    <xf numFmtId="0" fontId="12" fillId="4" borderId="10" xfId="3" applyFont="1" applyFill="1" applyBorder="1" applyAlignment="1" applyProtection="1">
      <alignment vertical="center"/>
    </xf>
    <xf numFmtId="0" fontId="12" fillId="4" borderId="9" xfId="3" applyFont="1" applyFill="1" applyBorder="1" applyAlignment="1" applyProtection="1">
      <alignment horizontal="center" vertical="center"/>
    </xf>
    <xf numFmtId="0" fontId="12" fillId="4" borderId="18" xfId="3" applyFont="1" applyFill="1" applyBorder="1" applyAlignment="1" applyProtection="1">
      <alignment horizontal="center" vertical="center"/>
    </xf>
    <xf numFmtId="0" fontId="12" fillId="4" borderId="10" xfId="3" applyFont="1" applyFill="1" applyBorder="1" applyAlignment="1" applyProtection="1">
      <alignment horizontal="center" vertical="center"/>
    </xf>
    <xf numFmtId="0" fontId="12" fillId="4" borderId="4" xfId="3" applyFont="1" applyFill="1" applyBorder="1" applyAlignment="1" applyProtection="1">
      <alignment horizontal="left"/>
    </xf>
    <xf numFmtId="0" fontId="12" fillId="4" borderId="11" xfId="3" applyFont="1" applyFill="1" applyBorder="1" applyAlignment="1" applyProtection="1">
      <alignment horizontal="left" wrapText="1"/>
    </xf>
    <xf numFmtId="0" fontId="12" fillId="4" borderId="0" xfId="3" applyFont="1" applyFill="1" applyBorder="1" applyAlignment="1" applyProtection="1">
      <alignment horizontal="left" wrapText="1"/>
    </xf>
    <xf numFmtId="43" fontId="2" fillId="0" borderId="0" xfId="1" applyFont="1"/>
    <xf numFmtId="0" fontId="12" fillId="4" borderId="2" xfId="3" applyFont="1" applyFill="1" applyBorder="1" applyAlignment="1" applyProtection="1">
      <alignment horizontal="center"/>
    </xf>
    <xf numFmtId="0" fontId="12" fillId="4" borderId="1" xfId="3" applyFont="1" applyFill="1" applyBorder="1" applyAlignment="1" applyProtection="1">
      <alignment horizontal="center"/>
    </xf>
    <xf numFmtId="0" fontId="12" fillId="4" borderId="1" xfId="3" applyFont="1" applyFill="1" applyBorder="1" applyAlignment="1" applyProtection="1">
      <alignment vertical="center"/>
    </xf>
    <xf numFmtId="0" fontId="12" fillId="4" borderId="2" xfId="3" applyFont="1" applyFill="1" applyBorder="1" applyAlignment="1" applyProtection="1">
      <alignment vertical="center"/>
    </xf>
    <xf numFmtId="0" fontId="12" fillId="4" borderId="3" xfId="3" applyFont="1" applyFill="1" applyBorder="1" applyAlignment="1" applyProtection="1">
      <alignment vertical="center"/>
    </xf>
    <xf numFmtId="164" fontId="12" fillId="4" borderId="4" xfId="3" applyNumberFormat="1" applyFont="1" applyFill="1" applyBorder="1" applyAlignment="1" applyProtection="1">
      <alignment horizontal="center"/>
    </xf>
    <xf numFmtId="164" fontId="12" fillId="4" borderId="1" xfId="3" applyNumberFormat="1" applyFont="1" applyFill="1" applyBorder="1" applyAlignment="1" applyProtection="1">
      <alignment horizontal="center"/>
    </xf>
    <xf numFmtId="164" fontId="12" fillId="4" borderId="3" xfId="3" applyNumberFormat="1" applyFont="1" applyFill="1" applyBorder="1" applyAlignment="1" applyProtection="1">
      <alignment horizontal="center"/>
    </xf>
    <xf numFmtId="164" fontId="12" fillId="4" borderId="1" xfId="3" applyNumberFormat="1" applyFont="1" applyFill="1" applyBorder="1" applyAlignment="1" applyProtection="1">
      <alignment horizontal="center"/>
    </xf>
    <xf numFmtId="0" fontId="0" fillId="0" borderId="4" xfId="0" applyBorder="1"/>
    <xf numFmtId="164" fontId="10" fillId="4" borderId="15" xfId="3" applyNumberFormat="1" applyFont="1" applyFill="1" applyBorder="1" applyAlignment="1" applyProtection="1">
      <alignment horizontal="center" vertical="center"/>
    </xf>
    <xf numFmtId="164" fontId="11" fillId="4" borderId="15" xfId="3" applyNumberFormat="1" applyFont="1" applyFill="1" applyBorder="1" applyAlignment="1" applyProtection="1">
      <alignment horizontal="center" vertical="center"/>
    </xf>
    <xf numFmtId="164" fontId="11" fillId="4" borderId="16" xfId="3" applyNumberFormat="1" applyFont="1" applyFill="1" applyBorder="1" applyAlignment="1" applyProtection="1">
      <alignment horizontal="center" vertical="center"/>
    </xf>
    <xf numFmtId="164" fontId="11" fillId="4" borderId="1" xfId="3" applyNumberFormat="1" applyFont="1" applyFill="1" applyBorder="1" applyAlignment="1" applyProtection="1">
      <alignment horizontal="center" vertical="center"/>
    </xf>
    <xf numFmtId="164" fontId="11" fillId="4" borderId="4" xfId="3" applyNumberFormat="1" applyFont="1" applyFill="1" applyBorder="1" applyAlignment="1" applyProtection="1">
      <alignment horizontal="center" vertical="center"/>
    </xf>
    <xf numFmtId="0" fontId="12" fillId="4" borderId="0" xfId="3" applyFont="1" applyFill="1" applyBorder="1" applyAlignment="1" applyProtection="1">
      <alignment vertical="center"/>
    </xf>
    <xf numFmtId="164" fontId="10" fillId="4" borderId="0" xfId="3" applyNumberFormat="1" applyFont="1" applyFill="1" applyBorder="1" applyAlignment="1" applyProtection="1">
      <alignment horizontal="center" vertical="center"/>
    </xf>
    <xf numFmtId="164" fontId="11" fillId="4" borderId="0" xfId="3" applyNumberFormat="1" applyFont="1" applyFill="1" applyBorder="1" applyAlignment="1" applyProtection="1">
      <alignment horizontal="center" vertical="center"/>
    </xf>
    <xf numFmtId="0" fontId="13" fillId="4" borderId="15" xfId="3" applyFont="1" applyFill="1" applyBorder="1" applyAlignment="1" applyProtection="1"/>
    <xf numFmtId="0" fontId="13" fillId="4" borderId="4" xfId="3" applyFont="1" applyFill="1" applyBorder="1" applyAlignment="1" applyProtection="1">
      <alignment horizontal="center"/>
    </xf>
    <xf numFmtId="0" fontId="13" fillId="4" borderId="5" xfId="3" applyFont="1" applyFill="1" applyBorder="1" applyAlignment="1" applyProtection="1">
      <alignment horizontal="center"/>
    </xf>
    <xf numFmtId="0" fontId="12" fillId="4" borderId="19" xfId="3" applyFont="1" applyFill="1" applyBorder="1" applyAlignment="1" applyProtection="1"/>
    <xf numFmtId="0" fontId="12" fillId="4" borderId="4" xfId="3" applyFont="1" applyFill="1" applyBorder="1" applyAlignment="1" applyProtection="1">
      <alignment horizontal="left" vertical="top"/>
    </xf>
    <xf numFmtId="164" fontId="12" fillId="4" borderId="20" xfId="3" applyNumberFormat="1" applyFont="1" applyFill="1" applyBorder="1" applyAlignment="1" applyProtection="1">
      <alignment horizontal="center"/>
    </xf>
    <xf numFmtId="0" fontId="13" fillId="4" borderId="4" xfId="3" applyFont="1" applyFill="1" applyBorder="1" applyAlignment="1" applyProtection="1"/>
    <xf numFmtId="164" fontId="13" fillId="4" borderId="20" xfId="3" applyNumberFormat="1" applyFont="1" applyFill="1" applyBorder="1" applyAlignment="1" applyProtection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104775</xdr:rowOff>
    </xdr:from>
    <xdr:to>
      <xdr:col>1</xdr:col>
      <xdr:colOff>638175</xdr:colOff>
      <xdr:row>13</xdr:row>
      <xdr:rowOff>123824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0100" y="2085975"/>
          <a:ext cx="600075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0" anchor="t" upright="1"/>
        <a:lstStyle/>
        <a:p>
          <a:pPr algn="ctr" rtl="0">
            <a:defRPr sz="1000"/>
          </a:pPr>
          <a:r>
            <a:rPr lang="mn-MN" sz="2600" b="0" i="0" strike="noStrike">
              <a:solidFill>
                <a:srgbClr val="000000"/>
              </a:solidFill>
              <a:latin typeface="Arial Mon"/>
            </a:rPr>
            <a:t>А</a:t>
          </a:r>
          <a:endParaRPr lang="en-US" sz="26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B-st16-4%20MDGo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n-ar"/>
      <sheetName val="st-1"/>
      <sheetName val="st-1a"/>
      <sheetName val="st2a"/>
      <sheetName val="st-3"/>
      <sheetName val="st-4"/>
      <sheetName val="1"/>
      <sheetName val="2"/>
      <sheetName val="3"/>
      <sheetName val="4"/>
      <sheetName val="5"/>
      <sheetName val="6"/>
      <sheetName val="7"/>
      <sheetName val="8"/>
      <sheetName val="тодруулга"/>
      <sheetName val="Sheet2"/>
      <sheetName val="Sheet3"/>
    </sheetNames>
    <sheetDataSet>
      <sheetData sheetId="0"/>
      <sheetData sheetId="1"/>
      <sheetData sheetId="2"/>
      <sheetData sheetId="3">
        <row r="26">
          <cell r="D26">
            <v>25566469.340000004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5" workbookViewId="0">
      <selection activeCell="Q17" sqref="Q17"/>
    </sheetView>
  </sheetViews>
  <sheetFormatPr defaultRowHeight="15" x14ac:dyDescent="0.25"/>
  <cols>
    <col min="4" max="4" width="23.7109375" customWidth="1"/>
    <col min="5" max="5" width="15.140625" customWidth="1"/>
    <col min="6" max="6" width="12.85546875" customWidth="1"/>
  </cols>
  <sheetData>
    <row r="1" spans="1:6" x14ac:dyDescent="0.25">
      <c r="A1" s="1"/>
      <c r="B1" s="1"/>
      <c r="C1" s="1"/>
      <c r="D1" s="1"/>
      <c r="E1" s="1" t="s">
        <v>0</v>
      </c>
      <c r="F1" s="1"/>
    </row>
    <row r="2" spans="1:6" x14ac:dyDescent="0.25">
      <c r="A2" s="1"/>
      <c r="B2" s="1"/>
      <c r="C2" s="1"/>
      <c r="D2" s="1"/>
      <c r="E2" s="1" t="s">
        <v>1</v>
      </c>
      <c r="F2" s="1"/>
    </row>
    <row r="3" spans="1:6" x14ac:dyDescent="0.25">
      <c r="A3" s="1"/>
      <c r="B3" s="1"/>
      <c r="C3" s="1"/>
      <c r="D3" s="1"/>
      <c r="E3" s="1" t="s">
        <v>2</v>
      </c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x14ac:dyDescent="0.25">
      <c r="A6" s="1"/>
      <c r="B6" s="1" t="s">
        <v>3</v>
      </c>
      <c r="C6" s="1"/>
      <c r="D6" s="3">
        <v>2012294</v>
      </c>
      <c r="E6" s="1"/>
      <c r="F6" s="1"/>
    </row>
    <row r="7" spans="1:6" x14ac:dyDescent="0.25">
      <c r="A7" s="1"/>
      <c r="B7" s="1" t="s">
        <v>4</v>
      </c>
      <c r="C7" s="1"/>
      <c r="D7" s="1"/>
      <c r="E7" s="1"/>
      <c r="F7" s="1"/>
    </row>
    <row r="8" spans="1:6" x14ac:dyDescent="0.25">
      <c r="A8" s="1"/>
      <c r="B8" s="1" t="s">
        <v>5</v>
      </c>
      <c r="C8" s="1"/>
      <c r="D8" s="1"/>
      <c r="E8" s="1"/>
      <c r="F8" s="1"/>
    </row>
    <row r="9" spans="1:6" x14ac:dyDescent="0.25">
      <c r="A9" s="1"/>
      <c r="B9" s="1" t="s">
        <v>6</v>
      </c>
      <c r="C9" s="1"/>
      <c r="D9" s="1"/>
      <c r="E9" s="1"/>
      <c r="F9" s="1"/>
    </row>
    <row r="10" spans="1:6" x14ac:dyDescent="0.25">
      <c r="A10" s="1"/>
      <c r="B10" s="1" t="s">
        <v>7</v>
      </c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8" x14ac:dyDescent="0.25">
      <c r="A23" s="1"/>
      <c r="B23" s="1"/>
      <c r="C23" s="4" t="s">
        <v>8</v>
      </c>
      <c r="D23" s="1"/>
      <c r="E23" s="1"/>
      <c r="F23" s="1"/>
    </row>
    <row r="24" spans="1:6" ht="18" x14ac:dyDescent="0.25">
      <c r="A24" s="1"/>
      <c r="B24" s="4" t="s">
        <v>9</v>
      </c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ht="15.75" x14ac:dyDescent="0.25">
      <c r="A40" s="1"/>
      <c r="B40" s="5" t="s">
        <v>10</v>
      </c>
      <c r="C40" s="6"/>
      <c r="D40" s="7"/>
      <c r="E40" s="8" t="s">
        <v>11</v>
      </c>
      <c r="F40" s="8" t="s">
        <v>12</v>
      </c>
    </row>
    <row r="41" spans="1:6" ht="15.75" x14ac:dyDescent="0.25">
      <c r="A41" s="1"/>
      <c r="B41" s="9"/>
      <c r="C41" s="10"/>
      <c r="D41" s="11"/>
      <c r="E41" s="12"/>
      <c r="F41" s="12"/>
    </row>
    <row r="42" spans="1:6" ht="15.75" x14ac:dyDescent="0.25">
      <c r="A42" s="1"/>
      <c r="B42" s="9"/>
      <c r="C42" s="10"/>
      <c r="D42" s="11"/>
      <c r="E42" s="12"/>
      <c r="F42" s="12"/>
    </row>
    <row r="43" spans="1:6" ht="15.75" x14ac:dyDescent="0.25">
      <c r="A43" s="1"/>
      <c r="B43" s="9"/>
      <c r="C43" s="10"/>
      <c r="D43" s="11"/>
      <c r="E43" s="12"/>
      <c r="F43" s="12"/>
    </row>
    <row r="44" spans="1:6" ht="15.75" x14ac:dyDescent="0.25">
      <c r="A44" s="1"/>
      <c r="B44" s="9"/>
      <c r="C44" s="10"/>
      <c r="D44" s="11"/>
      <c r="E44" s="12"/>
      <c r="F44" s="12"/>
    </row>
  </sheetData>
  <mergeCells count="1">
    <mergeCell ref="B40:D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55" workbookViewId="0">
      <selection activeCell="Q19" sqref="Q19"/>
    </sheetView>
  </sheetViews>
  <sheetFormatPr defaultRowHeight="15" x14ac:dyDescent="0.25"/>
  <cols>
    <col min="4" max="4" width="16" customWidth="1"/>
    <col min="6" max="6" width="22.28515625" customWidth="1"/>
  </cols>
  <sheetData>
    <row r="1" spans="1:7" x14ac:dyDescent="0.25">
      <c r="A1" s="109" t="s">
        <v>336</v>
      </c>
      <c r="B1" s="109"/>
      <c r="C1" s="109"/>
      <c r="D1" s="109"/>
      <c r="E1" s="109"/>
      <c r="F1" s="109"/>
      <c r="G1" s="109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337</v>
      </c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96" t="s">
        <v>338</v>
      </c>
      <c r="B5" s="96" t="s">
        <v>339</v>
      </c>
      <c r="C5" s="116" t="s">
        <v>340</v>
      </c>
      <c r="D5" s="116"/>
      <c r="E5" s="116" t="s">
        <v>341</v>
      </c>
      <c r="F5" s="116"/>
      <c r="G5" s="1"/>
    </row>
    <row r="6" spans="1:7" x14ac:dyDescent="0.25">
      <c r="A6" s="100"/>
      <c r="B6" s="100"/>
      <c r="C6" s="28" t="s">
        <v>342</v>
      </c>
      <c r="D6" s="28" t="s">
        <v>343</v>
      </c>
      <c r="E6" s="28" t="s">
        <v>342</v>
      </c>
      <c r="F6" s="28" t="s">
        <v>343</v>
      </c>
      <c r="G6" s="1"/>
    </row>
    <row r="7" spans="1:7" x14ac:dyDescent="0.25">
      <c r="A7" s="28"/>
      <c r="B7" s="29"/>
      <c r="C7" s="26"/>
      <c r="D7" s="26"/>
      <c r="E7" s="26"/>
      <c r="F7" s="26"/>
      <c r="G7" s="1"/>
    </row>
    <row r="8" spans="1:7" x14ac:dyDescent="0.25">
      <c r="A8" s="28">
        <v>1</v>
      </c>
      <c r="B8" s="29" t="s">
        <v>344</v>
      </c>
      <c r="C8" s="26"/>
      <c r="D8" s="26">
        <v>672000</v>
      </c>
      <c r="E8" s="26"/>
      <c r="F8" s="26">
        <v>2902400</v>
      </c>
      <c r="G8" s="1"/>
    </row>
    <row r="9" spans="1:7" x14ac:dyDescent="0.25">
      <c r="A9" s="28">
        <v>2</v>
      </c>
      <c r="B9" s="29" t="s">
        <v>345</v>
      </c>
      <c r="C9" s="26"/>
      <c r="D9" s="26"/>
      <c r="E9" s="26"/>
      <c r="F9" s="26"/>
      <c r="G9" s="46"/>
    </row>
    <row r="10" spans="1:7" x14ac:dyDescent="0.25">
      <c r="A10" s="29"/>
      <c r="B10" s="25" t="s">
        <v>346</v>
      </c>
      <c r="C10" s="29"/>
      <c r="D10" s="117">
        <f>SUM(D7:D9)</f>
        <v>672000</v>
      </c>
      <c r="E10" s="117">
        <f>SUM(E7:E9)</f>
        <v>0</v>
      </c>
      <c r="F10" s="117">
        <f>SUM(F7:F9)</f>
        <v>2902400</v>
      </c>
      <c r="G10" s="46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 t="s">
        <v>347</v>
      </c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96" t="s">
        <v>338</v>
      </c>
      <c r="B14" s="96" t="s">
        <v>348</v>
      </c>
      <c r="C14" s="96" t="s">
        <v>349</v>
      </c>
      <c r="D14" s="116" t="s">
        <v>340</v>
      </c>
      <c r="E14" s="116"/>
      <c r="F14" s="116" t="s">
        <v>341</v>
      </c>
      <c r="G14" s="116"/>
    </row>
    <row r="15" spans="1:7" x14ac:dyDescent="0.25">
      <c r="A15" s="100"/>
      <c r="B15" s="100"/>
      <c r="C15" s="100" t="s">
        <v>44</v>
      </c>
      <c r="D15" s="28" t="s">
        <v>342</v>
      </c>
      <c r="E15" s="28" t="s">
        <v>343</v>
      </c>
      <c r="F15" s="28" t="s">
        <v>342</v>
      </c>
      <c r="G15" s="28" t="s">
        <v>343</v>
      </c>
    </row>
    <row r="16" spans="1:7" x14ac:dyDescent="0.25">
      <c r="A16" s="28">
        <v>1</v>
      </c>
      <c r="B16" s="29" t="s">
        <v>350</v>
      </c>
      <c r="C16" s="29"/>
      <c r="D16" s="26"/>
      <c r="E16" s="26"/>
      <c r="F16" s="26"/>
      <c r="G16" s="26"/>
    </row>
    <row r="17" spans="1:7" x14ac:dyDescent="0.25">
      <c r="A17" s="28">
        <v>2</v>
      </c>
      <c r="B17" s="29" t="s">
        <v>351</v>
      </c>
      <c r="C17" s="29"/>
      <c r="D17" s="26"/>
      <c r="E17" s="26"/>
      <c r="F17" s="26"/>
      <c r="G17" s="26"/>
    </row>
    <row r="18" spans="1:7" x14ac:dyDescent="0.25">
      <c r="A18" s="28">
        <v>3</v>
      </c>
      <c r="B18" s="29" t="s">
        <v>350</v>
      </c>
      <c r="C18" s="29"/>
      <c r="D18" s="26"/>
      <c r="E18" s="26"/>
      <c r="F18" s="26"/>
      <c r="G18" s="26"/>
    </row>
    <row r="19" spans="1:7" x14ac:dyDescent="0.25">
      <c r="A19" s="28">
        <v>4</v>
      </c>
      <c r="B19" s="29"/>
      <c r="C19" s="29"/>
      <c r="D19" s="26"/>
      <c r="E19" s="26"/>
      <c r="F19" s="26"/>
      <c r="G19" s="26"/>
    </row>
    <row r="20" spans="1:7" x14ac:dyDescent="0.25">
      <c r="A20" s="28">
        <v>5</v>
      </c>
      <c r="B20" s="29"/>
      <c r="C20" s="29"/>
      <c r="D20" s="26"/>
      <c r="E20" s="26"/>
      <c r="F20" s="26"/>
      <c r="G20" s="26"/>
    </row>
    <row r="21" spans="1:7" x14ac:dyDescent="0.25">
      <c r="A21" s="28">
        <v>6</v>
      </c>
      <c r="B21" s="29"/>
      <c r="C21" s="29"/>
      <c r="D21" s="26"/>
      <c r="E21" s="26"/>
      <c r="F21" s="26"/>
      <c r="G21" s="26"/>
    </row>
    <row r="22" spans="1:7" x14ac:dyDescent="0.25">
      <c r="A22" s="29"/>
      <c r="B22" s="25" t="s">
        <v>346</v>
      </c>
      <c r="C22" s="29"/>
      <c r="D22" s="26"/>
      <c r="E22" s="117">
        <f>SUM(E16:E21)</f>
        <v>0</v>
      </c>
      <c r="F22" s="26"/>
      <c r="G22" s="117">
        <f>SUM(G16:G21)</f>
        <v>0</v>
      </c>
    </row>
    <row r="23" spans="1:7" x14ac:dyDescent="0.25">
      <c r="A23" s="1"/>
      <c r="B23" s="1"/>
      <c r="C23" s="1"/>
      <c r="D23" s="106"/>
      <c r="E23" s="106"/>
      <c r="F23" s="106"/>
      <c r="G23" s="106"/>
    </row>
    <row r="24" spans="1:7" x14ac:dyDescent="0.25">
      <c r="A24" s="1" t="s">
        <v>352</v>
      </c>
      <c r="B24" s="1"/>
      <c r="C24" s="1"/>
      <c r="D24" s="106"/>
      <c r="E24" s="106"/>
      <c r="F24" s="106"/>
      <c r="G24" s="106"/>
    </row>
    <row r="25" spans="1:7" x14ac:dyDescent="0.25">
      <c r="A25" s="1" t="s">
        <v>353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09" t="s">
        <v>354</v>
      </c>
      <c r="B27" s="109"/>
      <c r="C27" s="109"/>
      <c r="D27" s="109"/>
      <c r="E27" s="109"/>
      <c r="F27" s="109"/>
      <c r="G27" s="109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16" t="s">
        <v>355</v>
      </c>
      <c r="B29" s="116"/>
      <c r="C29" s="116"/>
      <c r="D29" s="116" t="s">
        <v>340</v>
      </c>
      <c r="E29" s="116"/>
      <c r="F29" s="116" t="s">
        <v>341</v>
      </c>
      <c r="G29" s="116"/>
    </row>
    <row r="30" spans="1:7" x14ac:dyDescent="0.25">
      <c r="A30" s="94"/>
      <c r="B30" s="118"/>
      <c r="C30" s="101"/>
      <c r="D30" s="94"/>
      <c r="E30" s="101"/>
      <c r="F30" s="94"/>
      <c r="G30" s="101"/>
    </row>
    <row r="31" spans="1:7" x14ac:dyDescent="0.25">
      <c r="A31" s="94"/>
      <c r="B31" s="118"/>
      <c r="C31" s="101"/>
      <c r="D31" s="94"/>
      <c r="E31" s="101"/>
      <c r="F31" s="94"/>
      <c r="G31" s="101"/>
    </row>
    <row r="32" spans="1:7" x14ac:dyDescent="0.25">
      <c r="A32" s="94"/>
      <c r="B32" s="118"/>
      <c r="C32" s="101"/>
      <c r="D32" s="94"/>
      <c r="E32" s="101"/>
      <c r="F32" s="94"/>
      <c r="G32" s="101"/>
    </row>
    <row r="33" spans="1:7" x14ac:dyDescent="0.25">
      <c r="A33" s="94"/>
      <c r="B33" s="118"/>
      <c r="C33" s="101"/>
      <c r="D33" s="94"/>
      <c r="E33" s="101"/>
      <c r="F33" s="94"/>
      <c r="G33" s="101"/>
    </row>
    <row r="34" spans="1:7" x14ac:dyDescent="0.25">
      <c r="A34" s="94"/>
      <c r="B34" s="119" t="s">
        <v>356</v>
      </c>
      <c r="C34" s="101"/>
      <c r="D34" s="94"/>
      <c r="E34" s="101"/>
      <c r="F34" s="94"/>
      <c r="G34" s="10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09" t="s">
        <v>357</v>
      </c>
      <c r="B37" s="109"/>
      <c r="C37" s="109"/>
      <c r="D37" s="109"/>
      <c r="E37" s="109"/>
      <c r="F37" s="109"/>
      <c r="G37" s="109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 t="s">
        <v>358</v>
      </c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28" t="s">
        <v>338</v>
      </c>
      <c r="B41" s="120" t="s">
        <v>359</v>
      </c>
      <c r="C41" s="121"/>
      <c r="D41" s="116" t="s">
        <v>340</v>
      </c>
      <c r="E41" s="116"/>
      <c r="F41" s="116" t="s">
        <v>341</v>
      </c>
      <c r="G41" s="116"/>
    </row>
    <row r="42" spans="1:7" x14ac:dyDescent="0.25">
      <c r="A42" s="28">
        <v>1</v>
      </c>
      <c r="B42" s="94" t="s">
        <v>360</v>
      </c>
      <c r="C42" s="101"/>
      <c r="D42" s="92"/>
      <c r="E42" s="122"/>
      <c r="F42" s="92"/>
      <c r="G42" s="123"/>
    </row>
    <row r="43" spans="1:7" x14ac:dyDescent="0.25">
      <c r="A43" s="28"/>
      <c r="B43" s="94" t="s">
        <v>361</v>
      </c>
      <c r="C43" s="101"/>
      <c r="D43" s="92"/>
      <c r="E43" s="123"/>
      <c r="F43" s="92"/>
      <c r="G43" s="123"/>
    </row>
    <row r="44" spans="1:7" x14ac:dyDescent="0.25">
      <c r="A44" s="28"/>
      <c r="B44" s="94" t="s">
        <v>362</v>
      </c>
      <c r="C44" s="101"/>
      <c r="D44" s="92"/>
      <c r="E44" s="123"/>
      <c r="F44" s="92"/>
      <c r="G44" s="123"/>
    </row>
    <row r="45" spans="1:7" x14ac:dyDescent="0.25">
      <c r="A45" s="28"/>
      <c r="B45" s="94" t="s">
        <v>363</v>
      </c>
      <c r="C45" s="101"/>
      <c r="D45" s="92"/>
      <c r="E45" s="123"/>
      <c r="F45" s="92"/>
      <c r="G45" s="123"/>
    </row>
    <row r="46" spans="1:7" x14ac:dyDescent="0.25">
      <c r="A46" s="28">
        <v>2</v>
      </c>
      <c r="B46" s="124" t="s">
        <v>364</v>
      </c>
      <c r="C46" s="101"/>
      <c r="D46" s="125"/>
      <c r="E46" s="126"/>
      <c r="F46" s="125"/>
      <c r="G46" s="126"/>
    </row>
    <row r="47" spans="1:7" x14ac:dyDescent="0.25">
      <c r="A47" s="28">
        <v>3</v>
      </c>
      <c r="B47" s="94" t="s">
        <v>365</v>
      </c>
      <c r="C47" s="118"/>
      <c r="D47" s="125"/>
      <c r="E47" s="127"/>
      <c r="F47" s="92"/>
      <c r="G47" s="123"/>
    </row>
    <row r="48" spans="1:7" x14ac:dyDescent="0.25">
      <c r="A48" s="29"/>
      <c r="B48" s="94"/>
      <c r="C48" s="118"/>
      <c r="D48" s="92"/>
      <c r="E48" s="128">
        <f>SUM(E42:E47)</f>
        <v>0</v>
      </c>
      <c r="F48" s="129"/>
      <c r="G48" s="130">
        <f>SUM(G42:G47)</f>
        <v>0</v>
      </c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 t="s">
        <v>366</v>
      </c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28" t="s">
        <v>338</v>
      </c>
      <c r="B52" s="120" t="s">
        <v>359</v>
      </c>
      <c r="C52" s="121"/>
      <c r="D52" s="116" t="s">
        <v>340</v>
      </c>
      <c r="E52" s="116"/>
      <c r="F52" s="116" t="s">
        <v>341</v>
      </c>
      <c r="G52" s="116"/>
    </row>
    <row r="53" spans="1:7" x14ac:dyDescent="0.25">
      <c r="A53" s="28">
        <v>1</v>
      </c>
      <c r="B53" s="94" t="s">
        <v>367</v>
      </c>
      <c r="C53" s="101"/>
      <c r="D53" s="94"/>
      <c r="E53" s="101"/>
      <c r="F53" s="94"/>
      <c r="G53" s="101"/>
    </row>
    <row r="54" spans="1:7" x14ac:dyDescent="0.25">
      <c r="A54" s="28">
        <v>2</v>
      </c>
      <c r="B54" s="94" t="s">
        <v>368</v>
      </c>
      <c r="C54" s="101"/>
      <c r="D54" s="94"/>
      <c r="E54" s="101"/>
      <c r="F54" s="94"/>
      <c r="G54" s="101"/>
    </row>
    <row r="55" spans="1:7" x14ac:dyDescent="0.25">
      <c r="A55" s="28">
        <v>3</v>
      </c>
      <c r="B55" s="94" t="s">
        <v>369</v>
      </c>
      <c r="C55" s="101"/>
      <c r="D55" s="94"/>
      <c r="E55" s="101"/>
      <c r="F55" s="94"/>
      <c r="G55" s="101"/>
    </row>
    <row r="56" spans="1:7" x14ac:dyDescent="0.25">
      <c r="A56" s="28"/>
      <c r="B56" s="94"/>
      <c r="C56" s="101"/>
      <c r="D56" s="94"/>
      <c r="E56" s="101"/>
      <c r="F56" s="94"/>
      <c r="G56" s="10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 t="s">
        <v>370</v>
      </c>
      <c r="B58" s="1"/>
      <c r="C58" s="1"/>
      <c r="D58" s="1"/>
      <c r="E58" s="1"/>
      <c r="F58" s="1"/>
      <c r="G58" s="1"/>
    </row>
    <row r="59" spans="1:7" x14ac:dyDescent="0.25">
      <c r="A59" s="28" t="s">
        <v>338</v>
      </c>
      <c r="B59" s="120" t="s">
        <v>371</v>
      </c>
      <c r="C59" s="121"/>
      <c r="D59" s="116" t="s">
        <v>340</v>
      </c>
      <c r="E59" s="116"/>
      <c r="F59" s="116" t="s">
        <v>341</v>
      </c>
      <c r="G59" s="116"/>
    </row>
    <row r="60" spans="1:7" x14ac:dyDescent="0.25">
      <c r="A60" s="28">
        <v>1</v>
      </c>
      <c r="B60" s="94" t="s">
        <v>372</v>
      </c>
      <c r="C60" s="101"/>
      <c r="D60" s="92"/>
      <c r="E60" s="122"/>
      <c r="F60" s="92"/>
      <c r="G60" s="123"/>
    </row>
    <row r="61" spans="1:7" x14ac:dyDescent="0.25">
      <c r="A61" s="28">
        <v>2</v>
      </c>
      <c r="B61" s="94" t="s">
        <v>373</v>
      </c>
      <c r="C61" s="101"/>
      <c r="D61" s="92"/>
      <c r="E61" s="123"/>
      <c r="F61" s="92"/>
      <c r="G61" s="123"/>
    </row>
    <row r="62" spans="1:7" x14ac:dyDescent="0.25">
      <c r="A62" s="28">
        <v>3</v>
      </c>
      <c r="B62" s="94" t="s">
        <v>374</v>
      </c>
      <c r="C62" s="101"/>
      <c r="D62" s="92"/>
      <c r="E62" s="123"/>
      <c r="F62" s="92"/>
      <c r="G62" s="123"/>
    </row>
    <row r="63" spans="1:7" x14ac:dyDescent="0.25">
      <c r="A63" s="28"/>
      <c r="B63" s="20" t="s">
        <v>375</v>
      </c>
      <c r="C63" s="21"/>
      <c r="D63" s="92"/>
      <c r="E63" s="131">
        <f>SUM(E60:E62)</f>
        <v>0</v>
      </c>
      <c r="F63" s="92"/>
      <c r="G63" s="132">
        <f>SUM(G60:G62)</f>
        <v>0</v>
      </c>
    </row>
  </sheetData>
  <mergeCells count="17">
    <mergeCell ref="B59:C59"/>
    <mergeCell ref="D59:E59"/>
    <mergeCell ref="F59:G59"/>
    <mergeCell ref="B63:C63"/>
    <mergeCell ref="B41:C41"/>
    <mergeCell ref="D41:E41"/>
    <mergeCell ref="F41:G41"/>
    <mergeCell ref="B52:C52"/>
    <mergeCell ref="D52:E52"/>
    <mergeCell ref="F52:G52"/>
    <mergeCell ref="C5:D5"/>
    <mergeCell ref="E5:F5"/>
    <mergeCell ref="D14:E14"/>
    <mergeCell ref="F14:G14"/>
    <mergeCell ref="A29:C29"/>
    <mergeCell ref="D29:E29"/>
    <mergeCell ref="F29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6" workbookViewId="0">
      <selection activeCell="O14" sqref="O14"/>
    </sheetView>
  </sheetViews>
  <sheetFormatPr defaultRowHeight="15" x14ac:dyDescent="0.25"/>
  <sheetData>
    <row r="1" spans="1:8" x14ac:dyDescent="0.25">
      <c r="A1" s="109" t="s">
        <v>376</v>
      </c>
      <c r="B1" s="109"/>
      <c r="C1" s="109"/>
      <c r="D1" s="109"/>
      <c r="E1" s="109"/>
      <c r="F1" s="109"/>
      <c r="G1" s="109"/>
      <c r="H1" s="109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0" t="s">
        <v>377</v>
      </c>
      <c r="B3" s="133"/>
      <c r="C3" s="133"/>
      <c r="D3" s="121"/>
      <c r="E3" s="120" t="s">
        <v>340</v>
      </c>
      <c r="F3" s="121"/>
      <c r="G3" s="120" t="s">
        <v>341</v>
      </c>
      <c r="H3" s="121"/>
    </row>
    <row r="4" spans="1:8" x14ac:dyDescent="0.25">
      <c r="A4" s="94" t="s">
        <v>378</v>
      </c>
      <c r="B4" s="118"/>
      <c r="C4" s="118"/>
      <c r="D4" s="101"/>
      <c r="E4" s="134"/>
      <c r="F4" s="135"/>
      <c r="G4" s="134"/>
      <c r="H4" s="135"/>
    </row>
    <row r="5" spans="1:8" x14ac:dyDescent="0.25">
      <c r="A5" s="94" t="s">
        <v>379</v>
      </c>
      <c r="B5" s="118"/>
      <c r="C5" s="118"/>
      <c r="D5" s="101"/>
      <c r="E5" s="134"/>
      <c r="F5" s="135"/>
      <c r="G5" s="134"/>
      <c r="H5" s="135"/>
    </row>
    <row r="6" spans="1:8" x14ac:dyDescent="0.25">
      <c r="A6" s="94" t="s">
        <v>380</v>
      </c>
      <c r="B6" s="118"/>
      <c r="C6" s="118"/>
      <c r="D6" s="101"/>
      <c r="E6" s="134"/>
      <c r="F6" s="135"/>
      <c r="G6" s="134"/>
      <c r="H6" s="135"/>
    </row>
    <row r="7" spans="1:8" x14ac:dyDescent="0.25">
      <c r="A7" s="94" t="s">
        <v>381</v>
      </c>
      <c r="B7" s="118"/>
      <c r="C7" s="118"/>
      <c r="D7" s="101"/>
      <c r="E7" s="134"/>
      <c r="F7" s="135"/>
      <c r="G7" s="134">
        <v>904100</v>
      </c>
      <c r="H7" s="135"/>
    </row>
    <row r="8" spans="1:8" x14ac:dyDescent="0.25">
      <c r="A8" s="94" t="s">
        <v>382</v>
      </c>
      <c r="B8" s="118"/>
      <c r="C8" s="118"/>
      <c r="D8" s="101"/>
      <c r="E8" s="92"/>
      <c r="F8" s="123"/>
      <c r="G8" s="134"/>
      <c r="H8" s="135"/>
    </row>
    <row r="9" spans="1:8" x14ac:dyDescent="0.25">
      <c r="A9" s="94" t="s">
        <v>383</v>
      </c>
      <c r="B9" s="118"/>
      <c r="C9" s="118"/>
      <c r="D9" s="101"/>
      <c r="E9" s="134"/>
      <c r="F9" s="135"/>
      <c r="G9" s="134"/>
      <c r="H9" s="135"/>
    </row>
    <row r="10" spans="1:8" x14ac:dyDescent="0.25">
      <c r="A10" s="94" t="s">
        <v>384</v>
      </c>
      <c r="B10" s="118"/>
      <c r="C10" s="118"/>
      <c r="D10" s="101"/>
      <c r="E10" s="134"/>
      <c r="F10" s="135"/>
      <c r="G10" s="134"/>
      <c r="H10" s="135"/>
    </row>
    <row r="11" spans="1:8" x14ac:dyDescent="0.25">
      <c r="A11" s="94" t="s">
        <v>385</v>
      </c>
      <c r="B11" s="118"/>
      <c r="C11" s="118"/>
      <c r="D11" s="101"/>
      <c r="E11" s="92"/>
      <c r="F11" s="123"/>
      <c r="G11" s="134"/>
      <c r="H11" s="135"/>
    </row>
    <row r="12" spans="1:8" x14ac:dyDescent="0.25">
      <c r="A12" s="20" t="s">
        <v>375</v>
      </c>
      <c r="B12" s="136"/>
      <c r="C12" s="136"/>
      <c r="D12" s="21"/>
      <c r="E12" s="137">
        <f>SUM(E4:E11)</f>
        <v>0</v>
      </c>
      <c r="F12" s="21"/>
      <c r="G12" s="137">
        <f>SUM(G4:G11)</f>
        <v>904100</v>
      </c>
      <c r="H12" s="21"/>
    </row>
    <row r="13" spans="1:8" x14ac:dyDescent="0.25">
      <c r="A13" s="138"/>
      <c r="B13" s="138"/>
      <c r="C13" s="138"/>
      <c r="D13" s="138"/>
      <c r="E13" s="15"/>
      <c r="F13" s="15"/>
      <c r="G13" s="15"/>
      <c r="H13" s="15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 t="s">
        <v>386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28" t="s">
        <v>338</v>
      </c>
      <c r="B17" s="28" t="s">
        <v>387</v>
      </c>
      <c r="C17" s="116" t="s">
        <v>388</v>
      </c>
      <c r="D17" s="116"/>
      <c r="E17" s="116" t="s">
        <v>389</v>
      </c>
      <c r="F17" s="116"/>
      <c r="G17" s="116" t="s">
        <v>390</v>
      </c>
      <c r="H17" s="116"/>
    </row>
    <row r="18" spans="1:8" x14ac:dyDescent="0.25">
      <c r="A18" s="29"/>
      <c r="B18" s="29"/>
      <c r="C18" s="94"/>
      <c r="D18" s="101"/>
      <c r="E18" s="94"/>
      <c r="F18" s="101"/>
      <c r="G18" s="94"/>
      <c r="H18" s="101"/>
    </row>
    <row r="19" spans="1:8" x14ac:dyDescent="0.25">
      <c r="A19" s="29"/>
      <c r="B19" s="29"/>
      <c r="C19" s="94"/>
      <c r="D19" s="101"/>
      <c r="E19" s="94"/>
      <c r="F19" s="101"/>
      <c r="G19" s="94"/>
      <c r="H19" s="101"/>
    </row>
    <row r="20" spans="1:8" x14ac:dyDescent="0.25">
      <c r="A20" s="29"/>
      <c r="B20" s="29"/>
      <c r="C20" s="94"/>
      <c r="D20" s="101"/>
      <c r="E20" s="94"/>
      <c r="F20" s="101"/>
      <c r="G20" s="94"/>
      <c r="H20" s="101"/>
    </row>
    <row r="21" spans="1:8" x14ac:dyDescent="0.25">
      <c r="A21" s="29"/>
      <c r="B21" s="29"/>
      <c r="C21" s="94"/>
      <c r="D21" s="101"/>
      <c r="E21" s="94"/>
      <c r="F21" s="101"/>
      <c r="G21" s="94"/>
      <c r="H21" s="101"/>
    </row>
    <row r="22" spans="1:8" x14ac:dyDescent="0.25">
      <c r="A22" s="29"/>
      <c r="B22" s="29"/>
      <c r="C22" s="94"/>
      <c r="D22" s="101"/>
      <c r="E22" s="94"/>
      <c r="F22" s="101"/>
      <c r="G22" s="94"/>
      <c r="H22" s="10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 t="s">
        <v>391</v>
      </c>
      <c r="B24" s="1"/>
      <c r="C24" s="1"/>
      <c r="D24" s="1"/>
      <c r="E24" s="1"/>
      <c r="F24" s="1"/>
      <c r="G24" s="1"/>
      <c r="H24" s="1"/>
    </row>
    <row r="25" spans="1:8" x14ac:dyDescent="0.25">
      <c r="A25" s="1" t="s">
        <v>392</v>
      </c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09" t="s">
        <v>393</v>
      </c>
      <c r="B28" s="109"/>
      <c r="C28" s="109"/>
      <c r="D28" s="109"/>
      <c r="E28" s="109"/>
      <c r="F28" s="109"/>
      <c r="G28" s="109"/>
      <c r="H28" s="109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39" t="s">
        <v>394</v>
      </c>
      <c r="B30" s="140"/>
      <c r="C30" s="96" t="s">
        <v>395</v>
      </c>
      <c r="D30" s="96" t="s">
        <v>396</v>
      </c>
      <c r="E30" s="139" t="s">
        <v>397</v>
      </c>
      <c r="F30" s="140"/>
      <c r="G30" s="139" t="s">
        <v>398</v>
      </c>
      <c r="H30" s="140"/>
    </row>
    <row r="31" spans="1:8" x14ac:dyDescent="0.25">
      <c r="A31" s="141" t="s">
        <v>399</v>
      </c>
      <c r="B31" s="142"/>
      <c r="C31" s="100" t="s">
        <v>400</v>
      </c>
      <c r="D31" s="100" t="s">
        <v>401</v>
      </c>
      <c r="E31" s="143"/>
      <c r="F31" s="144"/>
      <c r="G31" s="141" t="s">
        <v>402</v>
      </c>
      <c r="H31" s="142"/>
    </row>
    <row r="32" spans="1:8" x14ac:dyDescent="0.25">
      <c r="A32" s="94"/>
      <c r="B32" s="101"/>
      <c r="C32" s="29"/>
      <c r="D32" s="29"/>
      <c r="E32" s="94"/>
      <c r="F32" s="101"/>
      <c r="G32" s="94"/>
      <c r="H32" s="101"/>
    </row>
    <row r="33" spans="1:8" x14ac:dyDescent="0.25">
      <c r="A33" s="94"/>
      <c r="B33" s="101"/>
      <c r="C33" s="29"/>
      <c r="D33" s="29"/>
      <c r="E33" s="94"/>
      <c r="F33" s="101"/>
      <c r="G33" s="94"/>
      <c r="H33" s="101"/>
    </row>
    <row r="34" spans="1:8" x14ac:dyDescent="0.25">
      <c r="A34" s="94"/>
      <c r="B34" s="101"/>
      <c r="C34" s="29"/>
      <c r="D34" s="29"/>
      <c r="E34" s="94"/>
      <c r="F34" s="101"/>
      <c r="G34" s="94"/>
      <c r="H34" s="101"/>
    </row>
    <row r="35" spans="1:8" x14ac:dyDescent="0.25">
      <c r="A35" s="94"/>
      <c r="B35" s="101"/>
      <c r="C35" s="29"/>
      <c r="D35" s="29"/>
      <c r="E35" s="94"/>
      <c r="F35" s="101"/>
      <c r="G35" s="94"/>
      <c r="H35" s="101"/>
    </row>
    <row r="36" spans="1:8" x14ac:dyDescent="0.25">
      <c r="A36" s="94"/>
      <c r="B36" s="101"/>
      <c r="C36" s="29"/>
      <c r="D36" s="29"/>
      <c r="E36" s="94"/>
      <c r="F36" s="101"/>
      <c r="G36" s="94"/>
      <c r="H36" s="101"/>
    </row>
    <row r="37" spans="1:8" x14ac:dyDescent="0.25">
      <c r="A37" s="94"/>
      <c r="B37" s="101"/>
      <c r="C37" s="29"/>
      <c r="D37" s="29"/>
      <c r="E37" s="94"/>
      <c r="F37" s="101"/>
      <c r="G37" s="94"/>
      <c r="H37" s="101"/>
    </row>
    <row r="38" spans="1:8" x14ac:dyDescent="0.25">
      <c r="A38" s="94"/>
      <c r="B38" s="101"/>
      <c r="C38" s="29"/>
      <c r="D38" s="29"/>
      <c r="E38" s="94"/>
      <c r="F38" s="101"/>
      <c r="G38" s="94"/>
      <c r="H38" s="101"/>
    </row>
    <row r="39" spans="1:8" x14ac:dyDescent="0.25">
      <c r="A39" s="15"/>
      <c r="B39" s="15"/>
      <c r="C39" s="15"/>
      <c r="D39" s="15"/>
      <c r="E39" s="15"/>
      <c r="F39" s="15"/>
      <c r="G39" s="15"/>
      <c r="H39" s="15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09" t="s">
        <v>403</v>
      </c>
      <c r="B41" s="109"/>
      <c r="C41" s="109"/>
      <c r="D41" s="109"/>
      <c r="E41" s="109"/>
      <c r="F41" s="109"/>
      <c r="G41" s="109"/>
      <c r="H41" s="109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96" t="s">
        <v>338</v>
      </c>
      <c r="B43" s="96" t="s">
        <v>404</v>
      </c>
      <c r="C43" s="96" t="s">
        <v>405</v>
      </c>
      <c r="D43" s="96" t="s">
        <v>406</v>
      </c>
      <c r="E43" s="116" t="s">
        <v>340</v>
      </c>
      <c r="F43" s="116"/>
      <c r="G43" s="116" t="s">
        <v>341</v>
      </c>
      <c r="H43" s="116"/>
    </row>
    <row r="44" spans="1:8" x14ac:dyDescent="0.25">
      <c r="A44" s="145"/>
      <c r="B44" s="145"/>
      <c r="C44" s="145"/>
      <c r="D44" s="145"/>
      <c r="E44" s="29" t="s">
        <v>388</v>
      </c>
      <c r="F44" s="29" t="s">
        <v>407</v>
      </c>
      <c r="G44" s="29" t="s">
        <v>388</v>
      </c>
      <c r="H44" s="29" t="s">
        <v>407</v>
      </c>
    </row>
    <row r="45" spans="1:8" x14ac:dyDescent="0.25">
      <c r="A45" s="28"/>
      <c r="B45" s="29"/>
      <c r="C45" s="29"/>
      <c r="D45" s="29"/>
      <c r="E45" s="26"/>
      <c r="F45" s="146"/>
      <c r="G45" s="26"/>
      <c r="H45" s="26"/>
    </row>
    <row r="46" spans="1:8" x14ac:dyDescent="0.25">
      <c r="A46" s="28"/>
      <c r="B46" s="29"/>
      <c r="C46" s="29"/>
      <c r="D46" s="29"/>
      <c r="E46" s="26"/>
      <c r="F46" s="146"/>
      <c r="G46" s="26"/>
      <c r="H46" s="26"/>
    </row>
    <row r="47" spans="1:8" x14ac:dyDescent="0.25">
      <c r="A47" s="29"/>
      <c r="B47" s="29"/>
      <c r="C47" s="29"/>
      <c r="D47" s="29"/>
      <c r="E47" s="26"/>
      <c r="F47" s="146"/>
      <c r="G47" s="26"/>
      <c r="H47" s="26"/>
    </row>
    <row r="48" spans="1:8" x14ac:dyDescent="0.25">
      <c r="A48" s="29"/>
      <c r="B48" s="29"/>
      <c r="C48" s="29"/>
      <c r="D48" s="29"/>
      <c r="E48" s="117"/>
      <c r="F48" s="146"/>
      <c r="G48" s="117"/>
      <c r="H48" s="26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09" t="s">
        <v>408</v>
      </c>
      <c r="B50" s="109"/>
      <c r="C50" s="109"/>
      <c r="D50" s="109"/>
      <c r="E50" s="109"/>
      <c r="F50" s="109"/>
      <c r="G50" s="109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47"/>
      <c r="B52" s="147"/>
      <c r="C52" s="147"/>
      <c r="D52" s="147"/>
      <c r="E52" s="147"/>
      <c r="F52" s="147"/>
      <c r="G52" s="147"/>
      <c r="H52" s="147"/>
    </row>
    <row r="53" spans="1:8" x14ac:dyDescent="0.25">
      <c r="A53" s="147"/>
      <c r="B53" s="147"/>
      <c r="C53" s="147"/>
      <c r="D53" s="147"/>
      <c r="E53" s="147"/>
      <c r="F53" s="147"/>
      <c r="G53" s="147"/>
      <c r="H53" s="147"/>
    </row>
    <row r="54" spans="1:8" x14ac:dyDescent="0.25">
      <c r="A54" s="147"/>
      <c r="B54" s="147"/>
      <c r="C54" s="147"/>
      <c r="D54" s="147"/>
      <c r="E54" s="147"/>
      <c r="F54" s="147"/>
      <c r="G54" s="147"/>
      <c r="H54" s="147"/>
    </row>
    <row r="55" spans="1:8" x14ac:dyDescent="0.25">
      <c r="A55" s="147"/>
      <c r="B55" s="147"/>
      <c r="C55" s="147"/>
      <c r="D55" s="147"/>
      <c r="E55" s="147"/>
      <c r="F55" s="147"/>
      <c r="G55" s="147"/>
      <c r="H55" s="147"/>
    </row>
    <row r="56" spans="1:8" x14ac:dyDescent="0.25">
      <c r="A56" s="147"/>
      <c r="B56" s="147"/>
      <c r="C56" s="147"/>
      <c r="D56" s="147"/>
      <c r="E56" s="147"/>
      <c r="F56" s="147"/>
      <c r="G56" s="147"/>
      <c r="H56" s="147"/>
    </row>
    <row r="57" spans="1:8" x14ac:dyDescent="0.25">
      <c r="A57" s="1"/>
      <c r="B57" s="1"/>
      <c r="C57" s="1"/>
      <c r="D57" s="1"/>
      <c r="E57" s="1"/>
      <c r="F57" s="147"/>
      <c r="G57" s="147"/>
      <c r="H57" s="147"/>
    </row>
    <row r="58" spans="1:8" x14ac:dyDescent="0.25">
      <c r="A58" s="147"/>
      <c r="B58" s="147"/>
      <c r="C58" s="147"/>
      <c r="D58" s="147"/>
      <c r="E58" s="147"/>
      <c r="F58" s="147"/>
      <c r="G58" s="147"/>
      <c r="H58" s="147"/>
    </row>
    <row r="59" spans="1:8" x14ac:dyDescent="0.25">
      <c r="A59" s="147"/>
      <c r="B59" s="147"/>
      <c r="C59" s="147"/>
      <c r="D59" s="147"/>
      <c r="E59" s="147"/>
      <c r="F59" s="147"/>
      <c r="G59" s="147"/>
      <c r="H59" s="147"/>
    </row>
    <row r="60" spans="1:8" x14ac:dyDescent="0.25">
      <c r="A60" s="147"/>
      <c r="B60" s="147"/>
      <c r="C60" s="147"/>
      <c r="D60" s="147"/>
      <c r="E60" s="147"/>
      <c r="F60" s="147"/>
      <c r="G60" s="147"/>
      <c r="H60" s="147"/>
    </row>
  </sheetData>
  <mergeCells count="30">
    <mergeCell ref="A31:B31"/>
    <mergeCell ref="G31:H31"/>
    <mergeCell ref="E43:F43"/>
    <mergeCell ref="G43:H43"/>
    <mergeCell ref="C17:D17"/>
    <mergeCell ref="E17:F17"/>
    <mergeCell ref="G17:H17"/>
    <mergeCell ref="A30:B30"/>
    <mergeCell ref="E30:F30"/>
    <mergeCell ref="G30:H30"/>
    <mergeCell ref="E10:F10"/>
    <mergeCell ref="G10:H10"/>
    <mergeCell ref="G11:H11"/>
    <mergeCell ref="A12:D12"/>
    <mergeCell ref="E12:F12"/>
    <mergeCell ref="G12:H12"/>
    <mergeCell ref="E6:F6"/>
    <mergeCell ref="G6:H6"/>
    <mergeCell ref="E7:F7"/>
    <mergeCell ref="G7:H7"/>
    <mergeCell ref="G8:H8"/>
    <mergeCell ref="E9:F9"/>
    <mergeCell ref="G9:H9"/>
    <mergeCell ref="A3:D3"/>
    <mergeCell ref="E3:F3"/>
    <mergeCell ref="G3:H3"/>
    <mergeCell ref="E4:F4"/>
    <mergeCell ref="G4:H4"/>
    <mergeCell ref="E5:F5"/>
    <mergeCell ref="G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O4" sqref="O4"/>
    </sheetView>
  </sheetViews>
  <sheetFormatPr defaultRowHeight="15" x14ac:dyDescent="0.25"/>
  <cols>
    <col min="1" max="1" width="24.42578125" customWidth="1"/>
    <col min="4" max="4" width="17.85546875" customWidth="1"/>
    <col min="10" max="10" width="18.85546875" customWidth="1"/>
  </cols>
  <sheetData>
    <row r="1" spans="1:10" x14ac:dyDescent="0.25">
      <c r="A1" s="109" t="s">
        <v>409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3"/>
      <c r="B3" s="96" t="s">
        <v>410</v>
      </c>
      <c r="C3" s="96" t="s">
        <v>411</v>
      </c>
      <c r="D3" s="96" t="s">
        <v>385</v>
      </c>
      <c r="E3" s="96" t="s">
        <v>412</v>
      </c>
      <c r="F3" s="96" t="s">
        <v>413</v>
      </c>
      <c r="G3" s="96" t="s">
        <v>414</v>
      </c>
      <c r="H3" s="96" t="s">
        <v>415</v>
      </c>
      <c r="I3" s="96" t="s">
        <v>385</v>
      </c>
      <c r="J3" s="96" t="s">
        <v>416</v>
      </c>
    </row>
    <row r="4" spans="1:10" x14ac:dyDescent="0.25">
      <c r="A4" s="151"/>
      <c r="B4" s="98"/>
      <c r="C4" s="98" t="s">
        <v>417</v>
      </c>
      <c r="D4" s="98" t="s">
        <v>417</v>
      </c>
      <c r="E4" s="98" t="s">
        <v>418</v>
      </c>
      <c r="F4" s="98" t="s">
        <v>419</v>
      </c>
      <c r="G4" s="98" t="s">
        <v>420</v>
      </c>
      <c r="H4" s="98" t="s">
        <v>421</v>
      </c>
      <c r="I4" s="98"/>
      <c r="J4" s="98"/>
    </row>
    <row r="5" spans="1:10" x14ac:dyDescent="0.25">
      <c r="A5" s="145"/>
      <c r="B5" s="100"/>
      <c r="C5" s="100"/>
      <c r="D5" s="100" t="s">
        <v>422</v>
      </c>
      <c r="E5" s="100"/>
      <c r="F5" s="100"/>
      <c r="G5" s="100" t="s">
        <v>421</v>
      </c>
      <c r="H5" s="100"/>
      <c r="I5" s="100"/>
      <c r="J5" s="100"/>
    </row>
    <row r="6" spans="1:10" x14ac:dyDescent="0.25">
      <c r="A6" s="152" t="s">
        <v>423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29" t="s">
        <v>340</v>
      </c>
      <c r="B7" s="26"/>
      <c r="C7" s="26"/>
      <c r="D7" s="26">
        <v>83833600</v>
      </c>
      <c r="E7" s="26"/>
      <c r="F7" s="26"/>
      <c r="G7" s="26"/>
      <c r="H7" s="26"/>
      <c r="I7" s="26"/>
      <c r="J7" s="26">
        <f>SUM(D7:I7)</f>
        <v>83833600</v>
      </c>
    </row>
    <row r="8" spans="1:10" x14ac:dyDescent="0.25">
      <c r="A8" s="29" t="s">
        <v>424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5">
      <c r="A9" s="29" t="s">
        <v>425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9" t="s">
        <v>426</v>
      </c>
      <c r="B10" s="26"/>
      <c r="C10" s="26"/>
      <c r="D10" s="26"/>
      <c r="E10" s="26"/>
      <c r="F10" s="26"/>
      <c r="G10" s="26"/>
      <c r="H10" s="26"/>
      <c r="I10" s="26"/>
      <c r="J10" s="26">
        <f>E10</f>
        <v>0</v>
      </c>
    </row>
    <row r="11" spans="1:10" x14ac:dyDescent="0.25">
      <c r="A11" s="29" t="s">
        <v>427</v>
      </c>
      <c r="B11" s="26"/>
      <c r="C11" s="26"/>
      <c r="D11" s="26"/>
      <c r="E11" s="26"/>
      <c r="F11" s="26"/>
      <c r="G11" s="26"/>
      <c r="H11" s="26" t="s">
        <v>428</v>
      </c>
      <c r="I11" s="26"/>
      <c r="J11" s="26"/>
    </row>
    <row r="12" spans="1:10" x14ac:dyDescent="0.25">
      <c r="A12" s="29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29" t="s">
        <v>429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A14" s="29" t="s">
        <v>430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29" t="s">
        <v>431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5">
      <c r="A16" s="29" t="s">
        <v>432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5">
      <c r="A17" s="29" t="s">
        <v>341</v>
      </c>
      <c r="B17" s="26"/>
      <c r="C17" s="26"/>
      <c r="D17" s="26">
        <f>D7</f>
        <v>83833600</v>
      </c>
      <c r="E17" s="26"/>
      <c r="F17" s="26">
        <f>SUM(F7:F16)</f>
        <v>0</v>
      </c>
      <c r="G17" s="26"/>
      <c r="H17" s="26"/>
      <c r="I17" s="26">
        <f>SUM(I7:I16)</f>
        <v>0</v>
      </c>
      <c r="J17" s="26">
        <f>D17+E17+F17+I17</f>
        <v>83833600</v>
      </c>
    </row>
    <row r="18" spans="1:10" x14ac:dyDescent="0.25">
      <c r="A18" s="152" t="s">
        <v>433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29" t="s">
        <v>340</v>
      </c>
      <c r="B19" s="26"/>
      <c r="C19" s="26"/>
      <c r="D19" s="26">
        <v>33017630.66</v>
      </c>
      <c r="E19" s="26"/>
      <c r="F19" s="26"/>
      <c r="G19" s="26"/>
      <c r="H19" s="26"/>
      <c r="I19" s="26"/>
      <c r="J19" s="26">
        <f>D19+E19+F19+I19</f>
        <v>33017630.66</v>
      </c>
    </row>
    <row r="20" spans="1:10" x14ac:dyDescent="0.25">
      <c r="A20" s="29" t="s">
        <v>434</v>
      </c>
      <c r="B20" s="26"/>
      <c r="C20" s="26"/>
      <c r="D20" s="26">
        <v>1402600</v>
      </c>
      <c r="E20" s="26"/>
      <c r="F20" s="26"/>
      <c r="G20" s="26"/>
      <c r="H20" s="26"/>
      <c r="I20" s="26"/>
      <c r="J20" s="26">
        <f>D20+E20+F20+I20</f>
        <v>1402600</v>
      </c>
    </row>
    <row r="21" spans="1:10" x14ac:dyDescent="0.25">
      <c r="A21" s="29" t="s">
        <v>435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29" t="s">
        <v>341</v>
      </c>
      <c r="B22" s="26"/>
      <c r="C22" s="26"/>
      <c r="D22" s="26">
        <f>D19+D20</f>
        <v>34420230.659999996</v>
      </c>
      <c r="E22" s="26">
        <f>E19+E20</f>
        <v>0</v>
      </c>
      <c r="F22" s="26">
        <f>F19+F20</f>
        <v>0</v>
      </c>
      <c r="G22" s="26"/>
      <c r="H22" s="26"/>
      <c r="I22" s="26">
        <f>I19+I20</f>
        <v>0</v>
      </c>
      <c r="J22" s="26">
        <f>D22+E22+F22+I22</f>
        <v>34420230.659999996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88" workbookViewId="0">
      <selection activeCell="N10" sqref="N10"/>
    </sheetView>
  </sheetViews>
  <sheetFormatPr defaultRowHeight="15" x14ac:dyDescent="0.25"/>
  <sheetData>
    <row r="1" spans="1:9" x14ac:dyDescent="0.25">
      <c r="A1" s="109" t="s">
        <v>436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53"/>
      <c r="B3" s="154"/>
      <c r="C3" s="96" t="s">
        <v>437</v>
      </c>
      <c r="D3" s="96" t="s">
        <v>438</v>
      </c>
      <c r="E3" s="96" t="s">
        <v>439</v>
      </c>
      <c r="F3" s="96" t="s">
        <v>440</v>
      </c>
      <c r="G3" s="96" t="s">
        <v>441</v>
      </c>
      <c r="H3" s="96" t="s">
        <v>385</v>
      </c>
      <c r="I3" s="96" t="s">
        <v>416</v>
      </c>
    </row>
    <row r="4" spans="1:9" x14ac:dyDescent="0.25">
      <c r="A4" s="143"/>
      <c r="B4" s="144"/>
      <c r="C4" s="100" t="s">
        <v>442</v>
      </c>
      <c r="D4" s="100"/>
      <c r="E4" s="100"/>
      <c r="F4" s="100" t="s">
        <v>443</v>
      </c>
      <c r="G4" s="100" t="s">
        <v>444</v>
      </c>
      <c r="H4" s="100"/>
      <c r="I4" s="100"/>
    </row>
    <row r="5" spans="1:9" x14ac:dyDescent="0.25">
      <c r="A5" s="152" t="s">
        <v>423</v>
      </c>
      <c r="B5" s="101"/>
      <c r="C5" s="29"/>
      <c r="D5" s="29"/>
      <c r="E5" s="29"/>
      <c r="F5" s="29"/>
      <c r="G5" s="29"/>
      <c r="H5" s="29"/>
      <c r="I5" s="29"/>
    </row>
    <row r="6" spans="1:9" x14ac:dyDescent="0.25">
      <c r="A6" s="29" t="s">
        <v>340</v>
      </c>
      <c r="B6" s="101"/>
      <c r="C6" s="29"/>
      <c r="D6" s="29"/>
      <c r="E6" s="29"/>
      <c r="F6" s="29"/>
      <c r="G6" s="29"/>
      <c r="H6" s="29"/>
      <c r="I6" s="29"/>
    </row>
    <row r="7" spans="1:9" x14ac:dyDescent="0.25">
      <c r="A7" s="29" t="s">
        <v>445</v>
      </c>
      <c r="B7" s="101"/>
      <c r="C7" s="29"/>
      <c r="D7" s="29"/>
      <c r="E7" s="29"/>
      <c r="F7" s="29"/>
      <c r="G7" s="29"/>
      <c r="H7" s="29"/>
      <c r="I7" s="29"/>
    </row>
    <row r="8" spans="1:9" x14ac:dyDescent="0.25">
      <c r="A8" s="29" t="s">
        <v>425</v>
      </c>
      <c r="B8" s="101"/>
      <c r="C8" s="29"/>
      <c r="D8" s="29"/>
      <c r="E8" s="29"/>
      <c r="F8" s="29"/>
      <c r="G8" s="29"/>
      <c r="H8" s="29"/>
      <c r="I8" s="29"/>
    </row>
    <row r="9" spans="1:9" x14ac:dyDescent="0.25">
      <c r="A9" s="29" t="s">
        <v>426</v>
      </c>
      <c r="B9" s="101"/>
      <c r="C9" s="29"/>
      <c r="D9" s="29"/>
      <c r="E9" s="29"/>
      <c r="F9" s="29"/>
      <c r="G9" s="29"/>
      <c r="H9" s="29"/>
      <c r="I9" s="29"/>
    </row>
    <row r="10" spans="1:9" x14ac:dyDescent="0.25">
      <c r="A10" s="33" t="s">
        <v>427</v>
      </c>
      <c r="B10" s="154"/>
      <c r="C10" s="29"/>
      <c r="D10" s="29"/>
      <c r="E10" s="29"/>
      <c r="F10" s="29"/>
      <c r="G10" s="29"/>
      <c r="H10" s="29"/>
      <c r="I10" s="29"/>
    </row>
    <row r="11" spans="1:9" x14ac:dyDescent="0.25">
      <c r="A11" s="94"/>
      <c r="B11" s="101"/>
      <c r="C11" s="29"/>
      <c r="D11" s="29"/>
      <c r="E11" s="29"/>
      <c r="F11" s="29"/>
      <c r="G11" s="29"/>
      <c r="H11" s="29"/>
      <c r="I11" s="29"/>
    </row>
    <row r="12" spans="1:9" x14ac:dyDescent="0.25">
      <c r="A12" s="29" t="s">
        <v>429</v>
      </c>
      <c r="B12" s="101"/>
      <c r="C12" s="29"/>
      <c r="D12" s="29"/>
      <c r="E12" s="29"/>
      <c r="F12" s="29"/>
      <c r="G12" s="29"/>
      <c r="H12" s="29"/>
      <c r="I12" s="29"/>
    </row>
    <row r="13" spans="1:9" x14ac:dyDescent="0.25">
      <c r="A13" s="29" t="s">
        <v>430</v>
      </c>
      <c r="B13" s="101"/>
      <c r="C13" s="29"/>
      <c r="D13" s="29"/>
      <c r="E13" s="29"/>
      <c r="F13" s="29"/>
      <c r="G13" s="29"/>
      <c r="H13" s="29"/>
      <c r="I13" s="29"/>
    </row>
    <row r="14" spans="1:9" x14ac:dyDescent="0.25">
      <c r="A14" s="29" t="s">
        <v>431</v>
      </c>
      <c r="B14" s="101"/>
      <c r="C14" s="29"/>
      <c r="D14" s="29"/>
      <c r="E14" s="29"/>
      <c r="F14" s="29"/>
      <c r="G14" s="29"/>
      <c r="H14" s="29"/>
      <c r="I14" s="29"/>
    </row>
    <row r="15" spans="1:9" x14ac:dyDescent="0.25">
      <c r="A15" s="33" t="s">
        <v>432</v>
      </c>
      <c r="B15" s="154"/>
      <c r="C15" s="29"/>
      <c r="D15" s="29"/>
      <c r="E15" s="29"/>
      <c r="F15" s="29"/>
      <c r="G15" s="29"/>
      <c r="H15" s="29"/>
      <c r="I15" s="29"/>
    </row>
    <row r="16" spans="1:9" x14ac:dyDescent="0.25">
      <c r="A16" s="94"/>
      <c r="B16" s="101"/>
      <c r="C16" s="29"/>
      <c r="D16" s="29"/>
      <c r="E16" s="29"/>
      <c r="F16" s="29"/>
      <c r="G16" s="29"/>
      <c r="H16" s="29"/>
      <c r="I16" s="29"/>
    </row>
    <row r="17" spans="1:9" x14ac:dyDescent="0.25">
      <c r="A17" s="29" t="s">
        <v>341</v>
      </c>
      <c r="B17" s="101"/>
      <c r="C17" s="29"/>
      <c r="D17" s="29"/>
      <c r="E17" s="29"/>
      <c r="F17" s="29"/>
      <c r="G17" s="29"/>
      <c r="H17" s="29"/>
      <c r="I17" s="29"/>
    </row>
    <row r="18" spans="1:9" x14ac:dyDescent="0.25">
      <c r="A18" s="152" t="s">
        <v>433</v>
      </c>
      <c r="B18" s="101"/>
      <c r="C18" s="29"/>
      <c r="D18" s="29"/>
      <c r="E18" s="29"/>
      <c r="F18" s="29"/>
      <c r="G18" s="29"/>
      <c r="H18" s="29"/>
      <c r="I18" s="29"/>
    </row>
    <row r="19" spans="1:9" x14ac:dyDescent="0.25">
      <c r="A19" s="29" t="s">
        <v>340</v>
      </c>
      <c r="B19" s="101"/>
      <c r="C19" s="29"/>
      <c r="D19" s="29"/>
      <c r="E19" s="29"/>
      <c r="F19" s="29"/>
      <c r="G19" s="29"/>
      <c r="H19" s="29"/>
      <c r="I19" s="29"/>
    </row>
    <row r="20" spans="1:9" x14ac:dyDescent="0.25">
      <c r="A20" s="29" t="s">
        <v>434</v>
      </c>
      <c r="B20" s="101"/>
      <c r="C20" s="29"/>
      <c r="D20" s="29"/>
      <c r="E20" s="29"/>
      <c r="F20" s="29"/>
      <c r="G20" s="29"/>
      <c r="H20" s="29"/>
      <c r="I20" s="29"/>
    </row>
    <row r="21" spans="1:9" x14ac:dyDescent="0.25">
      <c r="A21" s="29" t="s">
        <v>435</v>
      </c>
      <c r="B21" s="101"/>
      <c r="C21" s="29"/>
      <c r="D21" s="29"/>
      <c r="E21" s="29"/>
      <c r="F21" s="29"/>
      <c r="G21" s="29"/>
      <c r="H21" s="29"/>
      <c r="I21" s="29"/>
    </row>
    <row r="22" spans="1:9" x14ac:dyDescent="0.25">
      <c r="A22" s="29" t="s">
        <v>341</v>
      </c>
      <c r="B22" s="101"/>
      <c r="C22" s="29"/>
      <c r="D22" s="29"/>
      <c r="E22" s="29"/>
      <c r="F22" s="29"/>
      <c r="G22" s="29"/>
      <c r="H22" s="29"/>
      <c r="I22" s="29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09" t="s">
        <v>446</v>
      </c>
      <c r="B25" s="109"/>
      <c r="C25" s="109"/>
      <c r="D25" s="109"/>
      <c r="E25" s="109"/>
      <c r="F25" s="109"/>
      <c r="G25" s="109"/>
      <c r="H25" s="109"/>
      <c r="I25" s="109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96" t="s">
        <v>338</v>
      </c>
      <c r="B27" s="139" t="s">
        <v>447</v>
      </c>
      <c r="C27" s="140"/>
      <c r="D27" s="120" t="s">
        <v>340</v>
      </c>
      <c r="E27" s="133"/>
      <c r="F27" s="121"/>
      <c r="G27" s="120" t="s">
        <v>341</v>
      </c>
      <c r="H27" s="133"/>
      <c r="I27" s="121"/>
    </row>
    <row r="28" spans="1:9" x14ac:dyDescent="0.25">
      <c r="A28" s="100"/>
      <c r="B28" s="143"/>
      <c r="C28" s="144"/>
      <c r="D28" s="29" t="s">
        <v>448</v>
      </c>
      <c r="E28" s="120" t="s">
        <v>449</v>
      </c>
      <c r="F28" s="121"/>
      <c r="G28" s="29" t="s">
        <v>448</v>
      </c>
      <c r="H28" s="120" t="s">
        <v>449</v>
      </c>
      <c r="I28" s="121"/>
    </row>
    <row r="29" spans="1:9" x14ac:dyDescent="0.25">
      <c r="A29" s="29">
        <v>1</v>
      </c>
      <c r="B29" s="94" t="s">
        <v>450</v>
      </c>
      <c r="C29" s="101"/>
      <c r="D29" s="29"/>
      <c r="E29" s="120"/>
      <c r="F29" s="121"/>
      <c r="G29" s="29"/>
      <c r="H29" s="94"/>
      <c r="I29" s="101"/>
    </row>
    <row r="30" spans="1:9" x14ac:dyDescent="0.25">
      <c r="A30" s="29"/>
      <c r="B30" s="94" t="s">
        <v>451</v>
      </c>
      <c r="C30" s="101"/>
      <c r="D30" s="29"/>
      <c r="E30" s="134"/>
      <c r="F30" s="135"/>
      <c r="G30" s="29"/>
      <c r="H30" s="155"/>
      <c r="I30" s="156"/>
    </row>
    <row r="31" spans="1:9" x14ac:dyDescent="0.25">
      <c r="A31" s="29"/>
      <c r="B31" s="94" t="s">
        <v>452</v>
      </c>
      <c r="C31" s="101"/>
      <c r="D31" s="29"/>
      <c r="E31" s="94"/>
      <c r="F31" s="101"/>
      <c r="G31" s="29"/>
      <c r="H31" s="94"/>
      <c r="I31" s="101"/>
    </row>
    <row r="32" spans="1:9" x14ac:dyDescent="0.25">
      <c r="A32" s="29"/>
      <c r="B32" s="94"/>
      <c r="C32" s="101"/>
      <c r="D32" s="29"/>
      <c r="E32" s="94"/>
      <c r="F32" s="101"/>
      <c r="G32" s="29"/>
      <c r="H32" s="94"/>
      <c r="I32" s="101"/>
    </row>
    <row r="33" spans="1:9" x14ac:dyDescent="0.25">
      <c r="A33" s="29">
        <v>2</v>
      </c>
      <c r="B33" s="94" t="s">
        <v>453</v>
      </c>
      <c r="C33" s="101"/>
      <c r="D33" s="29"/>
      <c r="E33" s="94"/>
      <c r="F33" s="101"/>
      <c r="G33" s="29"/>
      <c r="H33" s="94"/>
      <c r="I33" s="101"/>
    </row>
    <row r="34" spans="1:9" x14ac:dyDescent="0.25">
      <c r="A34" s="29"/>
      <c r="B34" s="94" t="s">
        <v>451</v>
      </c>
      <c r="C34" s="101"/>
      <c r="D34" s="29"/>
      <c r="E34" s="94"/>
      <c r="F34" s="101"/>
      <c r="G34" s="29"/>
      <c r="H34" s="94"/>
      <c r="I34" s="101"/>
    </row>
    <row r="35" spans="1:9" x14ac:dyDescent="0.25">
      <c r="A35" s="29"/>
      <c r="B35" s="94" t="s">
        <v>452</v>
      </c>
      <c r="C35" s="101"/>
      <c r="D35" s="29"/>
      <c r="E35" s="94"/>
      <c r="F35" s="101"/>
      <c r="G35" s="29"/>
      <c r="H35" s="94"/>
      <c r="I35" s="101"/>
    </row>
    <row r="36" spans="1:9" x14ac:dyDescent="0.25">
      <c r="A36" s="29"/>
      <c r="B36" s="94"/>
      <c r="C36" s="101"/>
      <c r="D36" s="29"/>
      <c r="E36" s="94"/>
      <c r="F36" s="101"/>
      <c r="G36" s="29"/>
      <c r="H36" s="94"/>
      <c r="I36" s="101"/>
    </row>
    <row r="37" spans="1:9" x14ac:dyDescent="0.25">
      <c r="A37" s="29">
        <v>3</v>
      </c>
      <c r="B37" s="94" t="s">
        <v>454</v>
      </c>
      <c r="C37" s="101"/>
      <c r="D37" s="29"/>
      <c r="E37" s="94"/>
      <c r="F37" s="157"/>
      <c r="G37" s="29"/>
      <c r="H37" s="94"/>
      <c r="I37" s="158"/>
    </row>
    <row r="38" spans="1:9" x14ac:dyDescent="0.25">
      <c r="A38" s="29"/>
      <c r="B38" s="94"/>
      <c r="C38" s="101"/>
      <c r="D38" s="29"/>
      <c r="E38" s="94"/>
      <c r="F38" s="101"/>
      <c r="G38" s="29"/>
      <c r="H38" s="94"/>
      <c r="I38" s="101"/>
    </row>
    <row r="39" spans="1:9" x14ac:dyDescent="0.25">
      <c r="A39" s="29"/>
      <c r="B39" s="94"/>
      <c r="C39" s="101"/>
      <c r="D39" s="29"/>
      <c r="E39" s="94"/>
      <c r="F39" s="101"/>
      <c r="G39" s="29"/>
      <c r="H39" s="94"/>
      <c r="I39" s="101"/>
    </row>
    <row r="40" spans="1:9" x14ac:dyDescent="0.25">
      <c r="A40" s="29"/>
      <c r="B40" s="24" t="s">
        <v>375</v>
      </c>
      <c r="C40" s="101"/>
      <c r="D40" s="29"/>
      <c r="E40" s="137">
        <f>E30+F37</f>
        <v>0</v>
      </c>
      <c r="F40" s="21"/>
      <c r="G40" s="152"/>
      <c r="H40" s="137">
        <f>H30+I37</f>
        <v>0</v>
      </c>
      <c r="I40" s="2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 t="s">
        <v>455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 x14ac:dyDescent="0.25">
      <c r="A46" s="147"/>
      <c r="B46" s="147"/>
      <c r="C46" s="147"/>
      <c r="D46" s="147"/>
      <c r="E46" s="147"/>
      <c r="F46" s="147"/>
      <c r="G46" s="147"/>
      <c r="H46" s="147"/>
      <c r="I46" s="147"/>
    </row>
    <row r="47" spans="1:9" x14ac:dyDescent="0.25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x14ac:dyDescent="0.25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 x14ac:dyDescent="0.25">
      <c r="A49" s="147"/>
      <c r="B49" s="147"/>
      <c r="C49" s="147"/>
      <c r="D49" s="147"/>
      <c r="E49" s="147"/>
      <c r="F49" s="147"/>
      <c r="G49" s="147"/>
      <c r="H49" s="147"/>
      <c r="I49" s="147"/>
    </row>
    <row r="50" spans="1:9" x14ac:dyDescent="0.25">
      <c r="A50" s="147"/>
      <c r="B50" s="147"/>
      <c r="C50" s="147"/>
      <c r="D50" s="147"/>
      <c r="E50" s="147"/>
      <c r="F50" s="147"/>
      <c r="G50" s="147"/>
      <c r="H50" s="147"/>
      <c r="I50" s="147"/>
    </row>
    <row r="51" spans="1:9" x14ac:dyDescent="0.25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59" t="s">
        <v>456</v>
      </c>
      <c r="B58" s="159"/>
      <c r="C58" s="159"/>
      <c r="D58" s="159"/>
      <c r="E58" s="159"/>
      <c r="F58" s="159"/>
      <c r="G58" s="159"/>
      <c r="H58" s="159"/>
      <c r="I58" s="159"/>
    </row>
    <row r="59" spans="1:9" x14ac:dyDescent="0.25">
      <c r="A59" s="160"/>
      <c r="B59" s="161" t="s">
        <v>457</v>
      </c>
      <c r="C59" s="160"/>
      <c r="D59" s="160"/>
      <c r="E59" s="160"/>
      <c r="F59" s="160"/>
      <c r="G59" s="160"/>
      <c r="H59" s="160"/>
      <c r="I59" s="160"/>
    </row>
    <row r="60" spans="1:9" x14ac:dyDescent="0.25">
      <c r="A60" s="160"/>
      <c r="B60" s="160"/>
      <c r="C60" s="160"/>
      <c r="D60" s="160"/>
      <c r="E60" s="160"/>
      <c r="F60" s="160"/>
      <c r="G60" s="160"/>
      <c r="H60" s="160"/>
      <c r="I60" s="160"/>
    </row>
    <row r="61" spans="1:9" x14ac:dyDescent="0.25">
      <c r="A61" s="162" t="s">
        <v>338</v>
      </c>
      <c r="B61" s="163" t="s">
        <v>458</v>
      </c>
      <c r="C61" s="163"/>
      <c r="D61" s="163"/>
      <c r="E61" s="164" t="s">
        <v>340</v>
      </c>
      <c r="F61" s="164"/>
      <c r="G61" s="164" t="s">
        <v>341</v>
      </c>
      <c r="H61" s="164"/>
      <c r="I61" s="165"/>
    </row>
    <row r="62" spans="1:9" x14ac:dyDescent="0.25">
      <c r="A62" s="162">
        <v>1</v>
      </c>
      <c r="B62" s="166" t="s">
        <v>459</v>
      </c>
      <c r="C62" s="167"/>
      <c r="D62" s="167"/>
      <c r="E62" s="168">
        <v>9968000</v>
      </c>
      <c r="F62" s="169"/>
      <c r="G62" s="168">
        <f>E62</f>
        <v>9968000</v>
      </c>
      <c r="H62" s="169"/>
      <c r="I62" s="165"/>
    </row>
    <row r="63" spans="1:9" x14ac:dyDescent="0.25">
      <c r="A63" s="162">
        <v>2</v>
      </c>
      <c r="B63" s="170" t="s">
        <v>460</v>
      </c>
      <c r="C63" s="171"/>
      <c r="D63" s="171"/>
      <c r="E63" s="168"/>
      <c r="F63" s="169"/>
      <c r="G63" s="168"/>
      <c r="H63" s="169"/>
      <c r="I63" s="165"/>
    </row>
    <row r="64" spans="1:9" x14ac:dyDescent="0.25">
      <c r="A64" s="162">
        <v>3</v>
      </c>
      <c r="B64" s="170"/>
      <c r="C64" s="171"/>
      <c r="D64" s="171"/>
      <c r="E64" s="168"/>
      <c r="F64" s="169"/>
      <c r="G64" s="168"/>
      <c r="H64" s="169"/>
      <c r="I64" s="165"/>
    </row>
    <row r="65" spans="1:9" x14ac:dyDescent="0.25">
      <c r="A65" s="162">
        <v>4</v>
      </c>
      <c r="B65" s="170" t="s">
        <v>461</v>
      </c>
      <c r="C65" s="171"/>
      <c r="D65" s="171"/>
      <c r="E65" s="172">
        <f>SUM(E62:E64)</f>
        <v>9968000</v>
      </c>
      <c r="F65" s="172"/>
      <c r="G65" s="172">
        <f>SUM(G62:G64)</f>
        <v>9968000</v>
      </c>
      <c r="H65" s="172"/>
      <c r="I65" s="165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160"/>
      <c r="B67" s="161" t="s">
        <v>462</v>
      </c>
      <c r="C67" s="160"/>
      <c r="D67" s="160"/>
      <c r="E67" s="160"/>
      <c r="F67" s="160"/>
      <c r="G67" s="160"/>
      <c r="H67" s="160"/>
      <c r="I67" s="160"/>
    </row>
    <row r="68" spans="1:9" x14ac:dyDescent="0.25">
      <c r="A68" s="160"/>
      <c r="B68" s="160"/>
      <c r="C68" s="160"/>
      <c r="D68" s="160"/>
      <c r="E68" s="160"/>
      <c r="F68" s="160"/>
      <c r="G68" s="160"/>
      <c r="H68" s="160"/>
      <c r="I68" s="160"/>
    </row>
    <row r="69" spans="1:9" x14ac:dyDescent="0.25">
      <c r="A69" s="162" t="s">
        <v>338</v>
      </c>
      <c r="B69" s="173" t="s">
        <v>463</v>
      </c>
      <c r="C69" s="174"/>
      <c r="D69" s="175"/>
      <c r="E69" s="164" t="s">
        <v>340</v>
      </c>
      <c r="F69" s="164"/>
      <c r="G69" s="164" t="s">
        <v>341</v>
      </c>
      <c r="H69" s="164"/>
      <c r="I69" s="165"/>
    </row>
    <row r="70" spans="1:9" x14ac:dyDescent="0.25">
      <c r="A70" s="162">
        <v>1</v>
      </c>
      <c r="B70" s="170" t="s">
        <v>464</v>
      </c>
      <c r="C70" s="171"/>
      <c r="D70" s="171"/>
      <c r="E70" s="168"/>
      <c r="F70" s="169"/>
      <c r="G70" s="176"/>
      <c r="H70" s="177"/>
      <c r="I70" s="165"/>
    </row>
    <row r="71" spans="1:9" x14ac:dyDescent="0.25">
      <c r="A71" s="162">
        <v>2</v>
      </c>
      <c r="B71" s="170" t="s">
        <v>465</v>
      </c>
      <c r="C71" s="171"/>
      <c r="D71" s="171"/>
      <c r="E71" s="168"/>
      <c r="F71" s="169"/>
      <c r="G71" s="168"/>
      <c r="H71" s="169"/>
      <c r="I71" s="165"/>
    </row>
    <row r="72" spans="1:9" x14ac:dyDescent="0.25">
      <c r="A72" s="162">
        <v>3</v>
      </c>
      <c r="B72" s="170" t="s">
        <v>466</v>
      </c>
      <c r="C72" s="171"/>
      <c r="D72" s="171"/>
      <c r="E72" s="168">
        <v>579700</v>
      </c>
      <c r="F72" s="169"/>
      <c r="G72" s="168"/>
      <c r="H72" s="169"/>
      <c r="I72" s="165"/>
    </row>
    <row r="73" spans="1:9" x14ac:dyDescent="0.25">
      <c r="A73" s="162">
        <v>4</v>
      </c>
      <c r="B73" s="170" t="s">
        <v>467</v>
      </c>
      <c r="C73" s="171"/>
      <c r="D73" s="171"/>
      <c r="E73" s="168"/>
      <c r="F73" s="169"/>
      <c r="G73" s="168"/>
      <c r="H73" s="169"/>
      <c r="I73" s="165"/>
    </row>
    <row r="74" spans="1:9" x14ac:dyDescent="0.25">
      <c r="A74" s="162">
        <v>5</v>
      </c>
      <c r="B74" s="166" t="s">
        <v>468</v>
      </c>
      <c r="C74" s="167"/>
      <c r="D74" s="167"/>
      <c r="E74" s="168"/>
      <c r="F74" s="169"/>
      <c r="G74" s="168">
        <v>1200000</v>
      </c>
      <c r="H74" s="169"/>
      <c r="I74" s="165"/>
    </row>
    <row r="75" spans="1:9" x14ac:dyDescent="0.25">
      <c r="A75" s="162">
        <v>6</v>
      </c>
      <c r="B75" s="170" t="s">
        <v>469</v>
      </c>
      <c r="C75" s="171"/>
      <c r="D75" s="171"/>
      <c r="E75" s="168">
        <v>225100</v>
      </c>
      <c r="F75" s="169"/>
      <c r="G75" s="168"/>
      <c r="H75" s="169"/>
      <c r="I75" s="165"/>
    </row>
    <row r="76" spans="1:9" x14ac:dyDescent="0.25">
      <c r="A76" s="162">
        <v>7</v>
      </c>
      <c r="B76" s="178" t="s">
        <v>375</v>
      </c>
      <c r="C76" s="179"/>
      <c r="D76" s="180"/>
      <c r="E76" s="172">
        <v>804900</v>
      </c>
      <c r="F76" s="172"/>
      <c r="G76" s="172">
        <f>G74</f>
        <v>1200000</v>
      </c>
      <c r="H76" s="172"/>
      <c r="I76" s="165"/>
    </row>
    <row r="77" spans="1:9" x14ac:dyDescent="0.25">
      <c r="A77" s="181"/>
      <c r="B77" s="165"/>
      <c r="C77" s="165"/>
      <c r="D77" s="165"/>
      <c r="E77" s="165"/>
      <c r="F77" s="165"/>
      <c r="G77" s="165"/>
      <c r="H77" s="165"/>
      <c r="I77" s="165"/>
    </row>
    <row r="78" spans="1:9" x14ac:dyDescent="0.25">
      <c r="A78" s="160"/>
      <c r="B78" s="161" t="s">
        <v>470</v>
      </c>
      <c r="C78" s="160"/>
      <c r="D78" s="160"/>
      <c r="E78" s="160"/>
      <c r="F78" s="160"/>
      <c r="G78" s="160"/>
      <c r="H78" s="160"/>
      <c r="I78" s="160"/>
    </row>
    <row r="79" spans="1:9" x14ac:dyDescent="0.25">
      <c r="A79" s="160"/>
      <c r="B79" s="160"/>
      <c r="C79" s="160"/>
      <c r="D79" s="160"/>
      <c r="E79" s="160"/>
      <c r="F79" s="160"/>
      <c r="G79" s="160"/>
      <c r="H79" s="160"/>
      <c r="I79" s="160"/>
    </row>
    <row r="80" spans="1:9" x14ac:dyDescent="0.25">
      <c r="A80" s="182" t="s">
        <v>338</v>
      </c>
      <c r="B80" s="183" t="s">
        <v>173</v>
      </c>
      <c r="C80" s="184"/>
      <c r="D80" s="185"/>
      <c r="E80" s="164" t="s">
        <v>340</v>
      </c>
      <c r="F80" s="164"/>
      <c r="G80" s="164" t="s">
        <v>341</v>
      </c>
      <c r="H80" s="164"/>
      <c r="I80" s="165"/>
    </row>
    <row r="81" spans="1:9" x14ac:dyDescent="0.25">
      <c r="A81" s="186"/>
      <c r="B81" s="187"/>
      <c r="C81" s="188"/>
      <c r="D81" s="189"/>
      <c r="E81" s="190" t="s">
        <v>471</v>
      </c>
      <c r="F81" s="191" t="s">
        <v>472</v>
      </c>
      <c r="G81" s="190" t="s">
        <v>471</v>
      </c>
      <c r="H81" s="191" t="s">
        <v>472</v>
      </c>
      <c r="I81" s="165"/>
    </row>
    <row r="82" spans="1:9" x14ac:dyDescent="0.25">
      <c r="A82" s="162">
        <v>1</v>
      </c>
      <c r="B82" s="166" t="s">
        <v>459</v>
      </c>
      <c r="C82" s="167"/>
      <c r="D82" s="167"/>
      <c r="E82" s="190"/>
      <c r="F82" s="191"/>
      <c r="G82" s="190"/>
      <c r="H82" s="191"/>
      <c r="I82" s="165"/>
    </row>
    <row r="83" spans="1:9" x14ac:dyDescent="0.25">
      <c r="A83" s="162">
        <v>2</v>
      </c>
      <c r="B83" s="170" t="s">
        <v>460</v>
      </c>
      <c r="C83" s="171"/>
      <c r="D83" s="171"/>
      <c r="E83" s="190"/>
      <c r="F83" s="191"/>
      <c r="G83" s="190"/>
      <c r="H83" s="191"/>
      <c r="I83" s="165"/>
    </row>
    <row r="84" spans="1:9" x14ac:dyDescent="0.25">
      <c r="A84" s="162">
        <v>3</v>
      </c>
      <c r="B84" s="170"/>
      <c r="C84" s="171"/>
      <c r="D84" s="171"/>
      <c r="E84" s="190"/>
      <c r="F84" s="191"/>
      <c r="G84" s="190"/>
      <c r="H84" s="191"/>
      <c r="I84" s="165"/>
    </row>
    <row r="85" spans="1:9" x14ac:dyDescent="0.25">
      <c r="A85" s="162">
        <v>4</v>
      </c>
      <c r="B85" s="170" t="s">
        <v>461</v>
      </c>
      <c r="C85" s="171"/>
      <c r="D85" s="171"/>
      <c r="E85" s="192">
        <v>0</v>
      </c>
      <c r="F85" s="192">
        <v>0</v>
      </c>
      <c r="G85" s="192">
        <v>0</v>
      </c>
      <c r="H85" s="192">
        <v>0</v>
      </c>
      <c r="I85" s="165"/>
    </row>
    <row r="86" spans="1:9" x14ac:dyDescent="0.25">
      <c r="A86" s="181"/>
      <c r="B86" s="165"/>
      <c r="C86" s="165"/>
      <c r="D86" s="165"/>
      <c r="E86" s="165"/>
      <c r="F86" s="165"/>
      <c r="G86" s="165"/>
      <c r="H86" s="165"/>
      <c r="I86" s="165"/>
    </row>
    <row r="87" spans="1:9" x14ac:dyDescent="0.25">
      <c r="A87" s="160"/>
      <c r="B87" s="193" t="s">
        <v>473</v>
      </c>
      <c r="C87" s="193"/>
      <c r="D87" s="193"/>
      <c r="E87" s="193"/>
      <c r="F87" s="160"/>
      <c r="G87" s="160"/>
      <c r="H87" s="160"/>
      <c r="I87" s="160"/>
    </row>
    <row r="88" spans="1:9" x14ac:dyDescent="0.25">
      <c r="A88" s="160"/>
      <c r="B88" s="160"/>
      <c r="C88" s="160"/>
      <c r="D88" s="160"/>
      <c r="E88" s="160"/>
      <c r="F88" s="160"/>
      <c r="G88" s="160"/>
      <c r="H88" s="160"/>
      <c r="I88" s="160"/>
    </row>
    <row r="89" spans="1:9" ht="36.75" x14ac:dyDescent="0.25">
      <c r="A89" s="194" t="s">
        <v>338</v>
      </c>
      <c r="B89" s="163" t="s">
        <v>173</v>
      </c>
      <c r="C89" s="163"/>
      <c r="D89" s="195" t="s">
        <v>340</v>
      </c>
      <c r="E89" s="162" t="s">
        <v>474</v>
      </c>
      <c r="F89" s="196" t="s">
        <v>475</v>
      </c>
      <c r="G89" s="196" t="s">
        <v>476</v>
      </c>
      <c r="H89" s="197" t="s">
        <v>341</v>
      </c>
      <c r="I89" s="165"/>
    </row>
    <row r="90" spans="1:9" x14ac:dyDescent="0.25">
      <c r="A90" s="162">
        <v>1</v>
      </c>
      <c r="B90" s="198" t="s">
        <v>477</v>
      </c>
      <c r="C90" s="199"/>
      <c r="D90" s="200">
        <v>12962000</v>
      </c>
      <c r="E90" s="190"/>
      <c r="F90" s="191"/>
      <c r="G90" s="190"/>
      <c r="H90" s="191">
        <v>12962000</v>
      </c>
      <c r="I90" s="165"/>
    </row>
    <row r="91" spans="1:9" x14ac:dyDescent="0.25">
      <c r="A91" s="162">
        <v>2</v>
      </c>
      <c r="B91" s="198" t="s">
        <v>478</v>
      </c>
      <c r="C91" s="199"/>
      <c r="D91" s="201"/>
      <c r="E91" s="190"/>
      <c r="F91" s="191"/>
      <c r="G91" s="190"/>
      <c r="H91" s="191">
        <v>0</v>
      </c>
      <c r="I91" s="165"/>
    </row>
    <row r="92" spans="1:9" x14ac:dyDescent="0.25">
      <c r="A92" s="162">
        <v>3</v>
      </c>
      <c r="B92" s="198"/>
      <c r="C92" s="199"/>
      <c r="D92" s="201"/>
      <c r="E92" s="190"/>
      <c r="F92" s="191"/>
      <c r="G92" s="190"/>
      <c r="H92" s="191">
        <v>0</v>
      </c>
      <c r="I92" s="165"/>
    </row>
    <row r="93" spans="1:9" x14ac:dyDescent="0.25">
      <c r="A93" s="162">
        <v>4</v>
      </c>
      <c r="B93" s="198" t="s">
        <v>461</v>
      </c>
      <c r="C93" s="199"/>
      <c r="D93" s="192">
        <v>12962000</v>
      </c>
      <c r="E93" s="192">
        <v>0</v>
      </c>
      <c r="F93" s="192">
        <v>0</v>
      </c>
      <c r="G93" s="192">
        <v>0</v>
      </c>
      <c r="H93" s="192">
        <v>12962000</v>
      </c>
      <c r="I93" s="165"/>
    </row>
    <row r="94" spans="1:9" x14ac:dyDescent="0.25">
      <c r="A94" s="202"/>
      <c r="B94" s="203"/>
      <c r="C94" s="203"/>
      <c r="D94" s="204"/>
      <c r="E94" s="204"/>
      <c r="F94" s="204"/>
      <c r="G94" s="204"/>
      <c r="H94" s="204"/>
      <c r="I94" s="165"/>
    </row>
    <row r="95" spans="1:9" x14ac:dyDescent="0.25">
      <c r="A95" s="181"/>
      <c r="B95" s="205" t="s">
        <v>479</v>
      </c>
      <c r="C95" s="165"/>
      <c r="D95" s="165"/>
      <c r="E95" s="165"/>
      <c r="F95" s="165"/>
      <c r="G95" s="165"/>
      <c r="H95" s="165"/>
      <c r="I95" s="165"/>
    </row>
    <row r="96" spans="1:9" x14ac:dyDescent="0.25">
      <c r="A96" s="206"/>
      <c r="B96" s="206"/>
      <c r="C96" s="206"/>
      <c r="D96" s="206"/>
      <c r="E96" s="206"/>
      <c r="F96" s="206"/>
      <c r="G96" s="206"/>
      <c r="H96" s="206"/>
      <c r="I96" s="206"/>
    </row>
    <row r="97" spans="1:9" x14ac:dyDescent="0.25">
      <c r="A97" s="206"/>
      <c r="B97" s="206"/>
      <c r="C97" s="206"/>
      <c r="D97" s="206"/>
      <c r="E97" s="206"/>
      <c r="F97" s="206"/>
      <c r="G97" s="206"/>
      <c r="H97" s="206"/>
      <c r="I97" s="206"/>
    </row>
    <row r="98" spans="1:9" x14ac:dyDescent="0.25">
      <c r="A98" s="206"/>
      <c r="B98" s="206"/>
      <c r="C98" s="206"/>
      <c r="D98" s="206"/>
      <c r="E98" s="206"/>
      <c r="F98" s="206"/>
      <c r="G98" s="206"/>
      <c r="H98" s="206"/>
      <c r="I98" s="206"/>
    </row>
    <row r="99" spans="1:9" x14ac:dyDescent="0.25">
      <c r="A99" s="160"/>
      <c r="B99" s="193" t="s">
        <v>480</v>
      </c>
      <c r="C99" s="193"/>
      <c r="D99" s="193"/>
      <c r="E99" s="193"/>
      <c r="F99" s="193"/>
      <c r="G99" s="160"/>
      <c r="H99" s="160"/>
      <c r="I99" s="160"/>
    </row>
    <row r="100" spans="1:9" x14ac:dyDescent="0.25">
      <c r="A100" s="194" t="s">
        <v>338</v>
      </c>
      <c r="B100" s="183" t="s">
        <v>481</v>
      </c>
      <c r="C100" s="184"/>
      <c r="D100" s="185"/>
      <c r="E100" s="164" t="s">
        <v>340</v>
      </c>
      <c r="F100" s="164"/>
      <c r="G100" s="164" t="s">
        <v>341</v>
      </c>
      <c r="H100" s="164"/>
      <c r="I100" s="165"/>
    </row>
    <row r="101" spans="1:9" x14ac:dyDescent="0.25">
      <c r="A101" s="162">
        <v>1</v>
      </c>
      <c r="B101" s="166"/>
      <c r="C101" s="167"/>
      <c r="D101" s="167"/>
      <c r="E101" s="198"/>
      <c r="F101" s="199"/>
      <c r="G101" s="198"/>
      <c r="H101" s="199"/>
      <c r="I101" s="165"/>
    </row>
    <row r="102" spans="1:9" x14ac:dyDescent="0.25">
      <c r="A102" s="162">
        <v>2</v>
      </c>
      <c r="B102" s="170" t="s">
        <v>461</v>
      </c>
      <c r="C102" s="171"/>
      <c r="D102" s="171"/>
      <c r="E102" s="198">
        <v>0</v>
      </c>
      <c r="F102" s="199"/>
      <c r="G102" s="198">
        <v>0</v>
      </c>
      <c r="H102" s="199"/>
      <c r="I102" s="165"/>
    </row>
    <row r="103" spans="1:9" x14ac:dyDescent="0.25">
      <c r="A103" s="181"/>
      <c r="B103" s="205" t="s">
        <v>482</v>
      </c>
      <c r="C103" s="165"/>
      <c r="D103" s="165"/>
      <c r="E103" s="165"/>
      <c r="F103" s="165"/>
      <c r="G103" s="165"/>
      <c r="H103" s="165"/>
      <c r="I103" s="165"/>
    </row>
    <row r="104" spans="1:9" x14ac:dyDescent="0.25">
      <c r="A104" s="206"/>
      <c r="B104" s="206"/>
      <c r="C104" s="206"/>
      <c r="D104" s="206"/>
      <c r="E104" s="206"/>
      <c r="F104" s="206"/>
      <c r="G104" s="206"/>
      <c r="H104" s="206"/>
      <c r="I104" s="206"/>
    </row>
  </sheetData>
  <mergeCells count="73">
    <mergeCell ref="B102:D102"/>
    <mergeCell ref="E102:F102"/>
    <mergeCell ref="G102:H102"/>
    <mergeCell ref="A104:I104"/>
    <mergeCell ref="B99:F99"/>
    <mergeCell ref="B100:D100"/>
    <mergeCell ref="E100:F100"/>
    <mergeCell ref="G100:H100"/>
    <mergeCell ref="E101:F101"/>
    <mergeCell ref="G101:H101"/>
    <mergeCell ref="B91:C91"/>
    <mergeCell ref="B92:C92"/>
    <mergeCell ref="B93:C93"/>
    <mergeCell ref="A96:I96"/>
    <mergeCell ref="A97:I97"/>
    <mergeCell ref="A98:I98"/>
    <mergeCell ref="B83:D83"/>
    <mergeCell ref="B84:D84"/>
    <mergeCell ref="B85:D85"/>
    <mergeCell ref="B87:E87"/>
    <mergeCell ref="B89:C89"/>
    <mergeCell ref="B90:C90"/>
    <mergeCell ref="B76:D76"/>
    <mergeCell ref="E76:F76"/>
    <mergeCell ref="G76:H76"/>
    <mergeCell ref="A80:A81"/>
    <mergeCell ref="B80:D81"/>
    <mergeCell ref="E80:F80"/>
    <mergeCell ref="G80:H80"/>
    <mergeCell ref="B73:D73"/>
    <mergeCell ref="E73:F73"/>
    <mergeCell ref="G73:H73"/>
    <mergeCell ref="E74:F74"/>
    <mergeCell ref="G74:H74"/>
    <mergeCell ref="B75:D75"/>
    <mergeCell ref="E75:F75"/>
    <mergeCell ref="G75:H75"/>
    <mergeCell ref="B70:D70"/>
    <mergeCell ref="E70:F70"/>
    <mergeCell ref="B71:D71"/>
    <mergeCell ref="E71:F71"/>
    <mergeCell ref="G71:H71"/>
    <mergeCell ref="B72:D72"/>
    <mergeCell ref="E72:F72"/>
    <mergeCell ref="G72:H72"/>
    <mergeCell ref="B65:D65"/>
    <mergeCell ref="E65:F65"/>
    <mergeCell ref="G65:H65"/>
    <mergeCell ref="B69:D69"/>
    <mergeCell ref="E69:F69"/>
    <mergeCell ref="G69:H69"/>
    <mergeCell ref="E62:F62"/>
    <mergeCell ref="G62:H62"/>
    <mergeCell ref="B63:D63"/>
    <mergeCell ref="E63:F63"/>
    <mergeCell ref="G63:H63"/>
    <mergeCell ref="B64:D64"/>
    <mergeCell ref="E64:F64"/>
    <mergeCell ref="G64:H64"/>
    <mergeCell ref="E30:F30"/>
    <mergeCell ref="H30:I30"/>
    <mergeCell ref="E40:F40"/>
    <mergeCell ref="H40:I40"/>
    <mergeCell ref="A58:I58"/>
    <mergeCell ref="B61:D61"/>
    <mergeCell ref="E61:F61"/>
    <mergeCell ref="G61:H61"/>
    <mergeCell ref="B27:C27"/>
    <mergeCell ref="D27:F27"/>
    <mergeCell ref="G27:I27"/>
    <mergeCell ref="E28:F28"/>
    <mergeCell ref="H28:I28"/>
    <mergeCell ref="E29:F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1" workbookViewId="0">
      <selection activeCell="Q11" sqref="Q11"/>
    </sheetView>
  </sheetViews>
  <sheetFormatPr defaultRowHeight="15" x14ac:dyDescent="0.25"/>
  <sheetData>
    <row r="1" spans="1:9" x14ac:dyDescent="0.25">
      <c r="A1" s="109" t="s">
        <v>483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484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47"/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147"/>
      <c r="B6" s="147"/>
      <c r="C6" s="147"/>
      <c r="D6" s="147"/>
      <c r="E6" s="147"/>
      <c r="F6" s="147"/>
      <c r="G6" s="147"/>
      <c r="H6" s="147"/>
      <c r="I6" s="147"/>
    </row>
    <row r="7" spans="1:9" x14ac:dyDescent="0.25">
      <c r="A7" s="147"/>
      <c r="B7" s="147"/>
      <c r="C7" s="147"/>
      <c r="D7" s="147"/>
      <c r="E7" s="147"/>
      <c r="F7" s="147"/>
      <c r="G7" s="147"/>
      <c r="H7" s="147"/>
      <c r="I7" s="147"/>
    </row>
    <row r="8" spans="1:9" x14ac:dyDescent="0.25">
      <c r="A8" s="147"/>
      <c r="B8" s="147"/>
      <c r="C8" s="147"/>
      <c r="D8" s="147"/>
      <c r="E8" s="147"/>
      <c r="F8" s="147"/>
      <c r="G8" s="147"/>
      <c r="H8" s="147"/>
      <c r="I8" s="147"/>
    </row>
    <row r="9" spans="1:9" x14ac:dyDescent="0.25">
      <c r="A9" s="147"/>
      <c r="B9" s="147"/>
      <c r="C9" s="147"/>
      <c r="D9" s="147"/>
      <c r="E9" s="147"/>
      <c r="F9" s="147"/>
      <c r="G9" s="147"/>
      <c r="H9" s="147"/>
      <c r="I9" s="147"/>
    </row>
    <row r="10" spans="1:9" x14ac:dyDescent="0.25">
      <c r="A10" s="147"/>
      <c r="B10" s="147"/>
      <c r="C10" s="147"/>
      <c r="D10" s="147"/>
      <c r="E10" s="147"/>
      <c r="F10" s="147"/>
      <c r="G10" s="147"/>
      <c r="H10" s="147"/>
      <c r="I10" s="147"/>
    </row>
    <row r="11" spans="1:9" x14ac:dyDescent="0.2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x14ac:dyDescent="0.25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x14ac:dyDescent="0.25">
      <c r="A13" s="147"/>
      <c r="B13" s="147"/>
      <c r="C13" s="147"/>
      <c r="D13" s="147"/>
      <c r="E13" s="147"/>
      <c r="F13" s="147"/>
      <c r="G13" s="147"/>
      <c r="H13" s="147"/>
      <c r="I13" s="147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485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 t="s">
        <v>486</v>
      </c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96" t="s">
        <v>338</v>
      </c>
      <c r="B18" s="139" t="s">
        <v>487</v>
      </c>
      <c r="C18" s="140"/>
      <c r="D18" s="139" t="s">
        <v>340</v>
      </c>
      <c r="E18" s="140"/>
      <c r="F18" s="33" t="s">
        <v>445</v>
      </c>
      <c r="G18" s="33" t="s">
        <v>435</v>
      </c>
      <c r="H18" s="139" t="s">
        <v>341</v>
      </c>
      <c r="I18" s="140"/>
    </row>
    <row r="19" spans="1:9" x14ac:dyDescent="0.25">
      <c r="A19" s="100"/>
      <c r="B19" s="149" t="s">
        <v>488</v>
      </c>
      <c r="C19" s="150"/>
      <c r="D19" s="143"/>
      <c r="E19" s="144"/>
      <c r="F19" s="145"/>
      <c r="G19" s="145"/>
      <c r="H19" s="143"/>
      <c r="I19" s="144"/>
    </row>
    <row r="20" spans="1:9" x14ac:dyDescent="0.25">
      <c r="A20" s="29"/>
      <c r="B20" s="94"/>
      <c r="C20" s="101"/>
      <c r="D20" s="94"/>
      <c r="E20" s="101"/>
      <c r="F20" s="29"/>
      <c r="G20" s="29"/>
      <c r="H20" s="94"/>
      <c r="I20" s="101"/>
    </row>
    <row r="21" spans="1:9" x14ac:dyDescent="0.25">
      <c r="A21" s="29"/>
      <c r="B21" s="94"/>
      <c r="C21" s="101"/>
      <c r="D21" s="94"/>
      <c r="E21" s="101"/>
      <c r="F21" s="29"/>
      <c r="G21" s="29"/>
      <c r="H21" s="94"/>
      <c r="I21" s="101"/>
    </row>
    <row r="22" spans="1:9" x14ac:dyDescent="0.25">
      <c r="A22" s="29"/>
      <c r="B22" s="94"/>
      <c r="C22" s="101"/>
      <c r="D22" s="94"/>
      <c r="E22" s="101"/>
      <c r="F22" s="29"/>
      <c r="G22" s="29"/>
      <c r="H22" s="94"/>
      <c r="I22" s="101"/>
    </row>
    <row r="23" spans="1:9" x14ac:dyDescent="0.25">
      <c r="A23" s="29"/>
      <c r="B23" s="94"/>
      <c r="C23" s="101"/>
      <c r="D23" s="94"/>
      <c r="E23" s="101"/>
      <c r="F23" s="29"/>
      <c r="G23" s="29"/>
      <c r="H23" s="94"/>
      <c r="I23" s="101"/>
    </row>
    <row r="24" spans="1:9" x14ac:dyDescent="0.25">
      <c r="A24" s="29"/>
      <c r="B24" s="94"/>
      <c r="C24" s="101"/>
      <c r="D24" s="94"/>
      <c r="E24" s="101"/>
      <c r="F24" s="29"/>
      <c r="G24" s="29"/>
      <c r="H24" s="94"/>
      <c r="I24" s="101"/>
    </row>
    <row r="25" spans="1:9" x14ac:dyDescent="0.25">
      <c r="A25" s="29"/>
      <c r="B25" s="94"/>
      <c r="C25" s="101"/>
      <c r="D25" s="94"/>
      <c r="E25" s="101"/>
      <c r="F25" s="29"/>
      <c r="G25" s="29"/>
      <c r="H25" s="94"/>
      <c r="I25" s="101"/>
    </row>
    <row r="26" spans="1:9" x14ac:dyDescent="0.25">
      <c r="A26" s="29"/>
      <c r="B26" s="94"/>
      <c r="C26" s="101"/>
      <c r="D26" s="94"/>
      <c r="E26" s="101"/>
      <c r="F26" s="29"/>
      <c r="G26" s="29"/>
      <c r="H26" s="94"/>
      <c r="I26" s="101"/>
    </row>
    <row r="27" spans="1:9" x14ac:dyDescent="0.25">
      <c r="A27" s="29"/>
      <c r="B27" s="20" t="s">
        <v>375</v>
      </c>
      <c r="C27" s="21"/>
      <c r="D27" s="94"/>
      <c r="E27" s="101"/>
      <c r="F27" s="29"/>
      <c r="G27" s="29"/>
      <c r="H27" s="94"/>
      <c r="I27" s="10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09" t="s">
        <v>489</v>
      </c>
      <c r="B29" s="109"/>
      <c r="C29" s="109"/>
      <c r="D29" s="109"/>
      <c r="E29" s="109"/>
      <c r="F29" s="109"/>
      <c r="G29" s="109"/>
      <c r="H29" s="109"/>
      <c r="I29" s="109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 t="s">
        <v>490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 t="s">
        <v>491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47" t="s">
        <v>492</v>
      </c>
      <c r="B34" s="147"/>
      <c r="C34" s="207"/>
      <c r="D34" s="207"/>
      <c r="E34" s="147"/>
      <c r="F34" s="147"/>
      <c r="G34" s="147"/>
      <c r="H34" s="147"/>
      <c r="I34" s="147"/>
    </row>
    <row r="35" spans="1:9" x14ac:dyDescent="0.25">
      <c r="A35" s="147"/>
      <c r="B35" s="147"/>
      <c r="C35" s="147"/>
      <c r="D35" s="147"/>
      <c r="E35" s="147"/>
      <c r="F35" s="147"/>
      <c r="G35" s="147"/>
      <c r="H35" s="147"/>
      <c r="I35" s="147"/>
    </row>
    <row r="36" spans="1:9" x14ac:dyDescent="0.2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x14ac:dyDescent="0.25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 x14ac:dyDescent="0.25">
      <c r="A38" s="147"/>
      <c r="B38" s="147"/>
      <c r="C38" s="147"/>
      <c r="D38" s="147"/>
      <c r="E38" s="147"/>
      <c r="F38" s="147"/>
      <c r="G38" s="147"/>
      <c r="H38" s="147"/>
      <c r="I38" s="147"/>
    </row>
    <row r="39" spans="1:9" x14ac:dyDescent="0.25">
      <c r="A39" s="147"/>
      <c r="B39" s="147"/>
      <c r="C39" s="147"/>
      <c r="D39" s="147"/>
      <c r="E39" s="147"/>
      <c r="F39" s="147"/>
      <c r="G39" s="147"/>
      <c r="H39" s="147"/>
      <c r="I39" s="147"/>
    </row>
    <row r="40" spans="1:9" x14ac:dyDescent="0.2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x14ac:dyDescent="0.25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x14ac:dyDescent="0.25">
      <c r="A42" s="147"/>
      <c r="B42" s="147"/>
      <c r="C42" s="147"/>
      <c r="D42" s="147"/>
      <c r="E42" s="147"/>
      <c r="F42" s="147"/>
      <c r="G42" s="147"/>
      <c r="H42" s="147"/>
      <c r="I42" s="147"/>
    </row>
    <row r="43" spans="1:9" x14ac:dyDescent="0.25">
      <c r="A43" s="147"/>
      <c r="B43" s="147"/>
      <c r="C43" s="147"/>
      <c r="D43" s="147"/>
      <c r="E43" s="147"/>
      <c r="F43" s="147"/>
      <c r="G43" s="147"/>
      <c r="H43" s="147"/>
      <c r="I43" s="147"/>
    </row>
    <row r="44" spans="1:9" x14ac:dyDescent="0.2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81"/>
      <c r="B46" s="165" t="s">
        <v>493</v>
      </c>
      <c r="C46" s="165"/>
      <c r="D46" s="165"/>
      <c r="E46" s="165"/>
      <c r="F46" s="165"/>
      <c r="G46" s="165"/>
      <c r="H46" s="165"/>
      <c r="I46" s="165"/>
    </row>
    <row r="47" spans="1:9" x14ac:dyDescent="0.25">
      <c r="A47" s="197" t="s">
        <v>338</v>
      </c>
      <c r="B47" s="208" t="s">
        <v>173</v>
      </c>
      <c r="C47" s="209"/>
      <c r="D47" s="210" t="s">
        <v>494</v>
      </c>
      <c r="E47" s="210"/>
      <c r="F47" s="210" t="s">
        <v>495</v>
      </c>
      <c r="G47" s="210"/>
      <c r="H47" s="211" t="s">
        <v>375</v>
      </c>
      <c r="I47" s="211"/>
    </row>
    <row r="48" spans="1:9" x14ac:dyDescent="0.25">
      <c r="A48" s="212">
        <v>1</v>
      </c>
      <c r="B48" s="170" t="s">
        <v>496</v>
      </c>
      <c r="C48" s="213"/>
      <c r="D48" s="172">
        <v>9025588.7300000004</v>
      </c>
      <c r="E48" s="172"/>
      <c r="F48" s="214"/>
      <c r="G48" s="214"/>
      <c r="H48" s="172">
        <f>+D48+F48</f>
        <v>9025588.7300000004</v>
      </c>
      <c r="I48" s="172"/>
    </row>
    <row r="49" spans="1:9" x14ac:dyDescent="0.25">
      <c r="A49" s="212">
        <v>2</v>
      </c>
      <c r="B49" s="170" t="s">
        <v>497</v>
      </c>
      <c r="C49" s="213"/>
      <c r="D49" s="172">
        <v>0</v>
      </c>
      <c r="E49" s="172"/>
      <c r="F49" s="172">
        <v>0</v>
      </c>
      <c r="G49" s="172"/>
      <c r="H49" s="172">
        <f t="shared" ref="H49:H55" si="0">+D49+F49</f>
        <v>0</v>
      </c>
      <c r="I49" s="172"/>
    </row>
    <row r="50" spans="1:9" x14ac:dyDescent="0.25">
      <c r="A50" s="215"/>
      <c r="B50" s="216" t="s">
        <v>498</v>
      </c>
      <c r="C50" s="217"/>
      <c r="D50" s="172"/>
      <c r="E50" s="172"/>
      <c r="F50" s="214"/>
      <c r="G50" s="214"/>
      <c r="H50" s="172">
        <f t="shared" si="0"/>
        <v>0</v>
      </c>
      <c r="I50" s="172"/>
    </row>
    <row r="51" spans="1:9" x14ac:dyDescent="0.25">
      <c r="A51" s="218"/>
      <c r="B51" s="216" t="s">
        <v>499</v>
      </c>
      <c r="C51" s="217"/>
      <c r="D51" s="172"/>
      <c r="E51" s="172"/>
      <c r="F51" s="214"/>
      <c r="G51" s="214"/>
      <c r="H51" s="172">
        <f t="shared" si="0"/>
        <v>0</v>
      </c>
      <c r="I51" s="172"/>
    </row>
    <row r="52" spans="1:9" x14ac:dyDescent="0.25">
      <c r="A52" s="212">
        <v>3</v>
      </c>
      <c r="B52" s="170" t="s">
        <v>500</v>
      </c>
      <c r="C52" s="213"/>
      <c r="D52" s="172">
        <v>0</v>
      </c>
      <c r="E52" s="172"/>
      <c r="F52" s="172">
        <v>0</v>
      </c>
      <c r="G52" s="172"/>
      <c r="H52" s="172">
        <f t="shared" si="0"/>
        <v>0</v>
      </c>
      <c r="I52" s="172"/>
    </row>
    <row r="53" spans="1:9" x14ac:dyDescent="0.25">
      <c r="A53" s="219"/>
      <c r="B53" s="216" t="s">
        <v>498</v>
      </c>
      <c r="C53" s="217"/>
      <c r="D53" s="172"/>
      <c r="E53" s="172"/>
      <c r="F53" s="214"/>
      <c r="G53" s="214"/>
      <c r="H53" s="172">
        <f t="shared" si="0"/>
        <v>0</v>
      </c>
      <c r="I53" s="172"/>
    </row>
    <row r="54" spans="1:9" x14ac:dyDescent="0.25">
      <c r="A54" s="220"/>
      <c r="B54" s="216" t="s">
        <v>232</v>
      </c>
      <c r="C54" s="217"/>
      <c r="D54" s="172"/>
      <c r="E54" s="172"/>
      <c r="F54" s="214"/>
      <c r="G54" s="214"/>
      <c r="H54" s="172">
        <f t="shared" si="0"/>
        <v>0</v>
      </c>
      <c r="I54" s="172"/>
    </row>
    <row r="55" spans="1:9" x14ac:dyDescent="0.25">
      <c r="A55" s="221"/>
      <c r="B55" s="216" t="s">
        <v>501</v>
      </c>
      <c r="C55" s="217"/>
      <c r="D55" s="172"/>
      <c r="E55" s="172"/>
      <c r="F55" s="214"/>
      <c r="G55" s="214"/>
      <c r="H55" s="172">
        <f t="shared" si="0"/>
        <v>0</v>
      </c>
      <c r="I55" s="172"/>
    </row>
    <row r="56" spans="1:9" x14ac:dyDescent="0.25">
      <c r="A56" s="212">
        <v>4</v>
      </c>
      <c r="B56" s="222" t="s">
        <v>502</v>
      </c>
      <c r="C56" s="222"/>
      <c r="D56" s="172">
        <f>SUM(D48:D55)</f>
        <v>9025588.7300000004</v>
      </c>
      <c r="E56" s="172"/>
      <c r="F56" s="172">
        <f t="shared" ref="F56" si="1">SUM(F48:F55)</f>
        <v>0</v>
      </c>
      <c r="G56" s="172"/>
      <c r="H56" s="172">
        <f t="shared" ref="H56" si="2">SUM(H48:H55)</f>
        <v>9025588.7300000004</v>
      </c>
      <c r="I56" s="172"/>
    </row>
    <row r="57" spans="1:9" x14ac:dyDescent="0.25">
      <c r="A57" s="202"/>
      <c r="B57" s="223" t="s">
        <v>503</v>
      </c>
      <c r="C57" s="223"/>
      <c r="D57" s="223"/>
      <c r="E57" s="223"/>
      <c r="F57" s="223"/>
      <c r="G57" s="223"/>
      <c r="H57" s="223"/>
      <c r="I57" s="223"/>
    </row>
    <row r="58" spans="1:9" x14ac:dyDescent="0.25">
      <c r="A58" s="202"/>
      <c r="B58" s="224"/>
      <c r="C58" s="224"/>
      <c r="D58" s="224"/>
      <c r="E58" s="224"/>
      <c r="F58" s="224"/>
      <c r="G58" s="224"/>
      <c r="H58" s="224"/>
      <c r="I58" s="224"/>
    </row>
  </sheetData>
  <mergeCells count="46">
    <mergeCell ref="B56:C56"/>
    <mergeCell ref="D56:E56"/>
    <mergeCell ref="F56:G56"/>
    <mergeCell ref="H56:I56"/>
    <mergeCell ref="B57:I58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A53:A55"/>
    <mergeCell ref="B53:C53"/>
    <mergeCell ref="D53:E53"/>
    <mergeCell ref="F53:G53"/>
    <mergeCell ref="H53:I53"/>
    <mergeCell ref="B54:C54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18:C18"/>
    <mergeCell ref="D18:E18"/>
    <mergeCell ref="H18:I18"/>
    <mergeCell ref="B27:C27"/>
    <mergeCell ref="B47:C47"/>
    <mergeCell ref="D47:E47"/>
    <mergeCell ref="F47:G47"/>
    <mergeCell ref="H47:I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7" workbookViewId="0">
      <selection activeCell="P15" sqref="P15"/>
    </sheetView>
  </sheetViews>
  <sheetFormatPr defaultRowHeight="15" x14ac:dyDescent="0.25"/>
  <cols>
    <col min="4" max="4" width="13.7109375" customWidth="1"/>
    <col min="6" max="6" width="17" customWidth="1"/>
    <col min="8" max="8" width="16.7109375" customWidth="1"/>
  </cols>
  <sheetData>
    <row r="1" spans="1:8" x14ac:dyDescent="0.25">
      <c r="A1" s="1" t="s">
        <v>504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0" t="s">
        <v>505</v>
      </c>
      <c r="B3" s="121"/>
      <c r="C3" s="120" t="s">
        <v>506</v>
      </c>
      <c r="D3" s="121"/>
      <c r="E3" s="120" t="s">
        <v>507</v>
      </c>
      <c r="F3" s="121"/>
      <c r="G3" s="120" t="s">
        <v>390</v>
      </c>
      <c r="H3" s="121"/>
    </row>
    <row r="4" spans="1:8" x14ac:dyDescent="0.25">
      <c r="A4" s="94"/>
      <c r="B4" s="101"/>
      <c r="C4" s="94"/>
      <c r="D4" s="101"/>
      <c r="E4" s="94"/>
      <c r="F4" s="101"/>
      <c r="G4" s="94"/>
      <c r="H4" s="101"/>
    </row>
    <row r="5" spans="1:8" x14ac:dyDescent="0.25">
      <c r="A5" s="94"/>
      <c r="B5" s="101"/>
      <c r="C5" s="94"/>
      <c r="D5" s="101"/>
      <c r="E5" s="94"/>
      <c r="F5" s="101"/>
      <c r="G5" s="94"/>
      <c r="H5" s="101"/>
    </row>
    <row r="6" spans="1:8" x14ac:dyDescent="0.25">
      <c r="A6" s="94"/>
      <c r="B6" s="101"/>
      <c r="C6" s="94"/>
      <c r="D6" s="101"/>
      <c r="E6" s="94"/>
      <c r="F6" s="101"/>
      <c r="G6" s="94"/>
      <c r="H6" s="101"/>
    </row>
    <row r="7" spans="1:8" x14ac:dyDescent="0.25">
      <c r="A7" s="120" t="s">
        <v>346</v>
      </c>
      <c r="B7" s="121"/>
      <c r="C7" s="94"/>
      <c r="D7" s="101"/>
      <c r="E7" s="94"/>
      <c r="F7" s="101"/>
      <c r="G7" s="94"/>
      <c r="H7" s="10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 t="s">
        <v>508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20" t="s">
        <v>505</v>
      </c>
      <c r="B11" s="121"/>
      <c r="C11" s="120" t="s">
        <v>506</v>
      </c>
      <c r="D11" s="121"/>
      <c r="E11" s="120" t="s">
        <v>507</v>
      </c>
      <c r="F11" s="121"/>
      <c r="G11" s="120" t="s">
        <v>390</v>
      </c>
      <c r="H11" s="121"/>
    </row>
    <row r="12" spans="1:8" x14ac:dyDescent="0.25">
      <c r="A12" s="94"/>
      <c r="B12" s="101"/>
      <c r="C12" s="94"/>
      <c r="D12" s="157">
        <v>29387700</v>
      </c>
      <c r="E12" s="99"/>
      <c r="F12" s="157">
        <v>35235800</v>
      </c>
      <c r="G12" s="99"/>
      <c r="H12" s="101"/>
    </row>
    <row r="13" spans="1:8" x14ac:dyDescent="0.25">
      <c r="A13" s="94"/>
      <c r="B13" s="101"/>
      <c r="C13" s="94"/>
      <c r="D13" s="157"/>
      <c r="E13" s="99"/>
      <c r="F13" s="157"/>
      <c r="G13" s="99"/>
      <c r="H13" s="101"/>
    </row>
    <row r="14" spans="1:8" x14ac:dyDescent="0.25">
      <c r="A14" s="94"/>
      <c r="B14" s="101"/>
      <c r="C14" s="94"/>
      <c r="D14" s="157"/>
      <c r="E14" s="99"/>
      <c r="F14" s="157"/>
      <c r="G14" s="99"/>
      <c r="H14" s="101"/>
    </row>
    <row r="15" spans="1:8" x14ac:dyDescent="0.25">
      <c r="A15" s="94"/>
      <c r="B15" s="101"/>
      <c r="C15" s="94"/>
      <c r="D15" s="157"/>
      <c r="E15" s="99"/>
      <c r="F15" s="157"/>
      <c r="G15" s="99"/>
      <c r="H15" s="101"/>
    </row>
    <row r="16" spans="1:8" x14ac:dyDescent="0.25">
      <c r="A16" s="120" t="s">
        <v>346</v>
      </c>
      <c r="B16" s="121"/>
      <c r="C16" s="94"/>
      <c r="D16" s="157">
        <f>D12</f>
        <v>29387700</v>
      </c>
      <c r="E16" s="99"/>
      <c r="F16" s="157">
        <f>SUM(F12:F15)</f>
        <v>35235800</v>
      </c>
      <c r="G16" s="99"/>
      <c r="H16" s="101"/>
    </row>
    <row r="17" spans="1:8" x14ac:dyDescent="0.25">
      <c r="A17" s="1"/>
      <c r="B17" s="1"/>
      <c r="C17" s="1"/>
      <c r="D17" s="225"/>
      <c r="E17" s="225"/>
      <c r="F17" s="225"/>
      <c r="G17" s="225"/>
      <c r="H17" s="1"/>
    </row>
    <row r="18" spans="1:8" x14ac:dyDescent="0.25">
      <c r="A18" s="109" t="s">
        <v>509</v>
      </c>
      <c r="B18" s="109"/>
      <c r="C18" s="109"/>
      <c r="D18" s="109"/>
      <c r="E18" s="109"/>
      <c r="F18" s="109"/>
      <c r="G18" s="109"/>
      <c r="H18" s="109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 t="s">
        <v>510</v>
      </c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39" t="s">
        <v>511</v>
      </c>
      <c r="B22" s="140"/>
      <c r="C22" s="96" t="s">
        <v>512</v>
      </c>
      <c r="D22" s="120" t="s">
        <v>513</v>
      </c>
      <c r="E22" s="121"/>
      <c r="F22" s="116" t="s">
        <v>514</v>
      </c>
      <c r="G22" s="116"/>
      <c r="H22" s="116"/>
    </row>
    <row r="23" spans="1:8" x14ac:dyDescent="0.25">
      <c r="A23" s="141" t="s">
        <v>515</v>
      </c>
      <c r="B23" s="142"/>
      <c r="C23" s="100" t="s">
        <v>516</v>
      </c>
      <c r="D23" s="28" t="s">
        <v>407</v>
      </c>
      <c r="E23" s="28" t="s">
        <v>517</v>
      </c>
      <c r="F23" s="28" t="s">
        <v>407</v>
      </c>
      <c r="G23" s="116" t="s">
        <v>517</v>
      </c>
      <c r="H23" s="116"/>
    </row>
    <row r="24" spans="1:8" x14ac:dyDescent="0.25">
      <c r="A24" s="94"/>
      <c r="B24" s="101"/>
      <c r="C24" s="29"/>
      <c r="D24" s="29"/>
      <c r="E24" s="101"/>
      <c r="F24" s="29"/>
      <c r="G24" s="94"/>
      <c r="H24" s="101"/>
    </row>
    <row r="25" spans="1:8" x14ac:dyDescent="0.25">
      <c r="A25" s="94"/>
      <c r="B25" s="101"/>
      <c r="C25" s="29"/>
      <c r="D25" s="29"/>
      <c r="E25" s="101"/>
      <c r="F25" s="29"/>
      <c r="G25" s="94"/>
      <c r="H25" s="101"/>
    </row>
    <row r="26" spans="1:8" x14ac:dyDescent="0.25">
      <c r="A26" s="94"/>
      <c r="B26" s="101"/>
      <c r="C26" s="29"/>
      <c r="D26" s="29"/>
      <c r="E26" s="101"/>
      <c r="F26" s="29"/>
      <c r="G26" s="94"/>
      <c r="H26" s="101"/>
    </row>
    <row r="27" spans="1:8" x14ac:dyDescent="0.25">
      <c r="A27" s="94"/>
      <c r="B27" s="101"/>
      <c r="C27" s="29"/>
      <c r="D27" s="29"/>
      <c r="E27" s="101"/>
      <c r="F27" s="29"/>
      <c r="G27" s="94"/>
      <c r="H27" s="101"/>
    </row>
    <row r="28" spans="1:8" x14ac:dyDescent="0.25">
      <c r="A28" s="20" t="s">
        <v>375</v>
      </c>
      <c r="B28" s="21"/>
      <c r="C28" s="29"/>
      <c r="D28" s="29"/>
      <c r="E28" s="101"/>
      <c r="F28" s="29"/>
      <c r="G28" s="94"/>
      <c r="H28" s="10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518</v>
      </c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20" t="s">
        <v>519</v>
      </c>
      <c r="B32" s="133"/>
      <c r="C32" s="133"/>
      <c r="D32" s="121"/>
      <c r="E32" s="120" t="s">
        <v>506</v>
      </c>
      <c r="F32" s="121"/>
      <c r="G32" s="120" t="s">
        <v>507</v>
      </c>
      <c r="H32" s="121"/>
    </row>
    <row r="33" spans="1:8" x14ac:dyDescent="0.25">
      <c r="A33" s="94" t="s">
        <v>520</v>
      </c>
      <c r="B33" s="118"/>
      <c r="C33" s="118"/>
      <c r="D33" s="101"/>
      <c r="E33" s="134">
        <v>30018600</v>
      </c>
      <c r="F33" s="135"/>
      <c r="G33" s="134">
        <v>33603700</v>
      </c>
      <c r="H33" s="135"/>
    </row>
    <row r="34" spans="1:8" x14ac:dyDescent="0.25">
      <c r="A34" s="94" t="s">
        <v>521</v>
      </c>
      <c r="B34" s="118"/>
      <c r="C34" s="118"/>
      <c r="D34" s="101"/>
      <c r="E34" s="134"/>
      <c r="F34" s="135"/>
      <c r="G34" s="134"/>
      <c r="H34" s="135"/>
    </row>
    <row r="35" spans="1:8" x14ac:dyDescent="0.25">
      <c r="A35" s="94"/>
      <c r="B35" s="118"/>
      <c r="C35" s="118"/>
      <c r="D35" s="101"/>
      <c r="E35" s="120"/>
      <c r="F35" s="121"/>
      <c r="G35" s="120"/>
      <c r="H35" s="121"/>
    </row>
    <row r="36" spans="1:8" x14ac:dyDescent="0.25">
      <c r="A36" s="94"/>
      <c r="B36" s="148" t="s">
        <v>346</v>
      </c>
      <c r="C36" s="118"/>
      <c r="D36" s="101"/>
      <c r="E36" s="137">
        <f>SUM(E33:E35)</f>
        <v>30018600</v>
      </c>
      <c r="F36" s="21"/>
      <c r="G36" s="137">
        <f>SUM(G33:G35)</f>
        <v>33603700</v>
      </c>
      <c r="H36" s="2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09" t="s">
        <v>522</v>
      </c>
      <c r="B38" s="109"/>
      <c r="C38" s="109"/>
      <c r="D38" s="109"/>
      <c r="E38" s="109"/>
      <c r="F38" s="109"/>
      <c r="G38" s="109"/>
      <c r="H38" s="109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20" t="s">
        <v>523</v>
      </c>
      <c r="B40" s="133"/>
      <c r="C40" s="133"/>
      <c r="D40" s="121"/>
      <c r="E40" s="120" t="s">
        <v>524</v>
      </c>
      <c r="F40" s="121"/>
      <c r="G40" s="120" t="s">
        <v>525</v>
      </c>
      <c r="H40" s="121"/>
    </row>
    <row r="41" spans="1:8" x14ac:dyDescent="0.25">
      <c r="A41" s="94" t="s">
        <v>526</v>
      </c>
      <c r="B41" s="118"/>
      <c r="C41" s="118"/>
      <c r="D41" s="101"/>
      <c r="E41" s="120"/>
      <c r="F41" s="121"/>
      <c r="G41" s="134"/>
      <c r="H41" s="135"/>
    </row>
    <row r="42" spans="1:8" x14ac:dyDescent="0.25">
      <c r="A42" s="94" t="s">
        <v>527</v>
      </c>
      <c r="B42" s="118"/>
      <c r="C42" s="118"/>
      <c r="D42" s="101"/>
      <c r="E42" s="120">
        <v>9832900</v>
      </c>
      <c r="F42" s="121"/>
      <c r="G42" s="94"/>
      <c r="H42" s="157">
        <v>11616100</v>
      </c>
    </row>
    <row r="43" spans="1:8" x14ac:dyDescent="0.25">
      <c r="A43" s="94" t="s">
        <v>528</v>
      </c>
      <c r="B43" s="118"/>
      <c r="C43" s="118"/>
      <c r="D43" s="101"/>
      <c r="E43" s="120"/>
      <c r="F43" s="121"/>
      <c r="G43" s="94"/>
      <c r="H43" s="101"/>
    </row>
    <row r="44" spans="1:8" x14ac:dyDescent="0.25">
      <c r="A44" s="94" t="s">
        <v>529</v>
      </c>
      <c r="B44" s="118"/>
      <c r="C44" s="118"/>
      <c r="D44" s="101"/>
      <c r="E44" s="94"/>
      <c r="F44" s="101"/>
      <c r="G44" s="94"/>
      <c r="H44" s="157"/>
    </row>
    <row r="45" spans="1:8" x14ac:dyDescent="0.25">
      <c r="A45" s="94" t="s">
        <v>428</v>
      </c>
      <c r="B45" s="118"/>
      <c r="C45" s="118"/>
      <c r="D45" s="101"/>
      <c r="E45" s="94"/>
      <c r="F45" s="101"/>
      <c r="G45" s="94"/>
      <c r="H45" s="101"/>
    </row>
    <row r="46" spans="1:8" x14ac:dyDescent="0.25">
      <c r="A46" s="94" t="s">
        <v>428</v>
      </c>
      <c r="B46" s="118"/>
      <c r="C46" s="118"/>
      <c r="D46" s="101"/>
      <c r="E46" s="94"/>
      <c r="F46" s="101"/>
      <c r="G46" s="94"/>
      <c r="H46" s="101"/>
    </row>
    <row r="47" spans="1:8" x14ac:dyDescent="0.25">
      <c r="A47" s="94" t="s">
        <v>428</v>
      </c>
      <c r="B47" s="118"/>
      <c r="C47" s="118"/>
      <c r="D47" s="101"/>
      <c r="E47" s="94"/>
      <c r="F47" s="101"/>
      <c r="G47" s="94"/>
      <c r="H47" s="101"/>
    </row>
    <row r="48" spans="1:8" x14ac:dyDescent="0.25">
      <c r="A48" s="94" t="s">
        <v>428</v>
      </c>
      <c r="B48" s="136" t="s">
        <v>375</v>
      </c>
      <c r="C48" s="136"/>
      <c r="D48" s="101"/>
      <c r="E48" s="94">
        <v>9832900</v>
      </c>
      <c r="F48" s="101"/>
      <c r="G48" s="137">
        <f>G41+H42+H44</f>
        <v>11616100</v>
      </c>
      <c r="H48" s="2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09" t="s">
        <v>530</v>
      </c>
      <c r="B50" s="109"/>
      <c r="C50" s="109"/>
      <c r="D50" s="109"/>
      <c r="E50" s="109"/>
      <c r="F50" s="109"/>
      <c r="G50" s="109"/>
      <c r="H50" s="109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20" t="s">
        <v>531</v>
      </c>
      <c r="B52" s="133"/>
      <c r="C52" s="121"/>
      <c r="D52" s="120" t="s">
        <v>532</v>
      </c>
      <c r="E52" s="121"/>
      <c r="F52" s="28" t="s">
        <v>346</v>
      </c>
      <c r="G52" s="120" t="s">
        <v>390</v>
      </c>
      <c r="H52" s="121"/>
    </row>
    <row r="53" spans="1:8" x14ac:dyDescent="0.25">
      <c r="A53" s="94"/>
      <c r="B53" s="118"/>
      <c r="C53" s="101"/>
      <c r="D53" s="94"/>
      <c r="E53" s="101"/>
      <c r="F53" s="29"/>
      <c r="G53" s="94"/>
      <c r="H53" s="101"/>
    </row>
    <row r="54" spans="1:8" x14ac:dyDescent="0.25">
      <c r="A54" s="94"/>
      <c r="B54" s="118"/>
      <c r="C54" s="101"/>
      <c r="D54" s="94"/>
      <c r="E54" s="101"/>
      <c r="F54" s="29"/>
      <c r="G54" s="94"/>
      <c r="H54" s="101"/>
    </row>
    <row r="55" spans="1:8" x14ac:dyDescent="0.25">
      <c r="A55" s="94"/>
      <c r="B55" s="118"/>
      <c r="C55" s="101"/>
      <c r="D55" s="94"/>
      <c r="E55" s="101"/>
      <c r="F55" s="29"/>
      <c r="G55" s="94"/>
      <c r="H55" s="101"/>
    </row>
    <row r="56" spans="1:8" x14ac:dyDescent="0.25">
      <c r="A56" s="94"/>
      <c r="B56" s="118"/>
      <c r="C56" s="101"/>
      <c r="D56" s="94"/>
      <c r="E56" s="101"/>
      <c r="F56" s="29"/>
      <c r="G56" s="94"/>
      <c r="H56" s="101"/>
    </row>
    <row r="57" spans="1:8" x14ac:dyDescent="0.25">
      <c r="A57" s="94"/>
      <c r="B57" s="118"/>
      <c r="C57" s="101"/>
      <c r="D57" s="94"/>
      <c r="E57" s="101"/>
      <c r="F57" s="29"/>
      <c r="G57" s="94"/>
      <c r="H57" s="10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09" t="s">
        <v>533</v>
      </c>
      <c r="B59" s="109"/>
      <c r="C59" s="109"/>
      <c r="D59" s="109"/>
      <c r="E59" s="109"/>
      <c r="F59" s="109"/>
      <c r="G59" s="109"/>
      <c r="H59" s="109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47"/>
      <c r="B61" s="147"/>
      <c r="C61" s="147"/>
      <c r="D61" s="147"/>
      <c r="E61" s="147"/>
      <c r="F61" s="147"/>
      <c r="G61" s="147"/>
      <c r="H61" s="147"/>
    </row>
    <row r="62" spans="1:8" x14ac:dyDescent="0.25">
      <c r="A62" s="147"/>
      <c r="B62" s="147"/>
      <c r="C62" s="147"/>
      <c r="D62" s="147"/>
      <c r="E62" s="147"/>
      <c r="F62" s="147"/>
      <c r="G62" s="147"/>
      <c r="H62" s="147"/>
    </row>
    <row r="63" spans="1:8" x14ac:dyDescent="0.25">
      <c r="A63" s="147"/>
      <c r="B63" s="147"/>
      <c r="C63" s="147"/>
      <c r="D63" s="147"/>
      <c r="E63" s="147"/>
      <c r="F63" s="147"/>
      <c r="G63" s="147"/>
      <c r="H63" s="147"/>
    </row>
    <row r="64" spans="1:8" x14ac:dyDescent="0.25">
      <c r="A64" s="1" t="s">
        <v>534</v>
      </c>
      <c r="B64" s="1"/>
      <c r="C64" s="1"/>
      <c r="D64" s="1"/>
      <c r="E64" s="1"/>
      <c r="F64" s="1"/>
      <c r="G64" s="1"/>
      <c r="H64" s="1"/>
    </row>
  </sheetData>
  <mergeCells count="39">
    <mergeCell ref="E43:F43"/>
    <mergeCell ref="B48:C48"/>
    <mergeCell ref="G48:H48"/>
    <mergeCell ref="A52:C52"/>
    <mergeCell ref="D52:E52"/>
    <mergeCell ref="G52:H52"/>
    <mergeCell ref="A40:D40"/>
    <mergeCell ref="E40:F40"/>
    <mergeCell ref="G40:H40"/>
    <mergeCell ref="E41:F41"/>
    <mergeCell ref="G41:H41"/>
    <mergeCell ref="E42:F42"/>
    <mergeCell ref="E34:F34"/>
    <mergeCell ref="G34:H34"/>
    <mergeCell ref="E35:F35"/>
    <mergeCell ref="G35:H35"/>
    <mergeCell ref="E36:F36"/>
    <mergeCell ref="G36:H36"/>
    <mergeCell ref="A28:B28"/>
    <mergeCell ref="A32:D32"/>
    <mergeCell ref="E32:F32"/>
    <mergeCell ref="G32:H32"/>
    <mergeCell ref="E33:F33"/>
    <mergeCell ref="G33:H33"/>
    <mergeCell ref="A16:B16"/>
    <mergeCell ref="A22:B22"/>
    <mergeCell ref="D22:E22"/>
    <mergeCell ref="F22:H22"/>
    <mergeCell ref="A23:B23"/>
    <mergeCell ref="G23:H23"/>
    <mergeCell ref="A3:B3"/>
    <mergeCell ref="C3:D3"/>
    <mergeCell ref="E3:F3"/>
    <mergeCell ref="G3:H3"/>
    <mergeCell ref="A7:B7"/>
    <mergeCell ref="A11:B11"/>
    <mergeCell ref="C11:D11"/>
    <mergeCell ref="E11:F11"/>
    <mergeCell ref="G11:H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P9" sqref="P9"/>
    </sheetView>
  </sheetViews>
  <sheetFormatPr defaultRowHeight="15" x14ac:dyDescent="0.25"/>
  <cols>
    <col min="9" max="9" width="18.5703125" customWidth="1"/>
    <col min="10" max="10" width="19.5703125" customWidth="1"/>
  </cols>
  <sheetData>
    <row r="1" spans="1:10" x14ac:dyDescent="0.25">
      <c r="A1" s="159" t="s">
        <v>535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81"/>
      <c r="B2" s="165" t="s">
        <v>536</v>
      </c>
      <c r="C2" s="165"/>
      <c r="D2" s="165"/>
      <c r="E2" s="165"/>
      <c r="F2" s="165"/>
      <c r="G2" s="165"/>
      <c r="H2" s="165"/>
      <c r="I2" s="165"/>
      <c r="J2" s="165"/>
    </row>
    <row r="3" spans="1:10" x14ac:dyDescent="0.25">
      <c r="A3" s="182" t="s">
        <v>338</v>
      </c>
      <c r="B3" s="183" t="s">
        <v>537</v>
      </c>
      <c r="C3" s="184"/>
      <c r="D3" s="185"/>
      <c r="E3" s="198" t="s">
        <v>538</v>
      </c>
      <c r="F3" s="226"/>
      <c r="G3" s="226"/>
      <c r="H3" s="226" t="s">
        <v>539</v>
      </c>
      <c r="I3" s="226"/>
      <c r="J3" s="199"/>
    </row>
    <row r="4" spans="1:10" x14ac:dyDescent="0.25">
      <c r="A4" s="186"/>
      <c r="B4" s="187"/>
      <c r="C4" s="188"/>
      <c r="D4" s="189"/>
      <c r="E4" s="190" t="s">
        <v>540</v>
      </c>
      <c r="F4" s="198" t="s">
        <v>541</v>
      </c>
      <c r="G4" s="199"/>
      <c r="H4" s="227" t="s">
        <v>540</v>
      </c>
      <c r="I4" s="164" t="s">
        <v>541</v>
      </c>
      <c r="J4" s="164"/>
    </row>
    <row r="5" spans="1:10" x14ac:dyDescent="0.25">
      <c r="A5" s="162">
        <v>1</v>
      </c>
      <c r="B5" s="228" t="s">
        <v>542</v>
      </c>
      <c r="C5" s="229"/>
      <c r="D5" s="230"/>
      <c r="E5" s="231"/>
      <c r="F5" s="232">
        <v>9832900</v>
      </c>
      <c r="G5" s="233"/>
      <c r="H5" s="234"/>
      <c r="I5" s="231">
        <v>11616100</v>
      </c>
      <c r="J5" s="235"/>
    </row>
    <row r="6" spans="1:10" x14ac:dyDescent="0.25">
      <c r="A6" s="162">
        <v>2</v>
      </c>
      <c r="B6" s="228" t="s">
        <v>543</v>
      </c>
      <c r="C6" s="229"/>
      <c r="D6" s="230"/>
      <c r="E6" s="231"/>
      <c r="F6" s="232">
        <v>2580200</v>
      </c>
      <c r="G6" s="233"/>
      <c r="H6" s="234"/>
      <c r="I6" s="231">
        <v>2802000</v>
      </c>
      <c r="J6" s="235"/>
    </row>
    <row r="7" spans="1:10" x14ac:dyDescent="0.25">
      <c r="A7" s="162">
        <v>3</v>
      </c>
      <c r="B7" s="228" t="s">
        <v>544</v>
      </c>
      <c r="C7" s="229"/>
      <c r="D7" s="230"/>
      <c r="E7" s="231"/>
      <c r="F7" s="232"/>
      <c r="G7" s="233"/>
      <c r="H7" s="234"/>
      <c r="I7" s="231"/>
      <c r="J7" s="235"/>
    </row>
    <row r="8" spans="1:10" x14ac:dyDescent="0.25">
      <c r="A8" s="162">
        <v>4</v>
      </c>
      <c r="B8" s="228" t="s">
        <v>545</v>
      </c>
      <c r="C8" s="229"/>
      <c r="D8" s="230"/>
      <c r="E8" s="231"/>
      <c r="F8" s="232"/>
      <c r="G8" s="233"/>
      <c r="H8" s="234"/>
      <c r="I8" s="231"/>
      <c r="J8" s="235"/>
    </row>
    <row r="9" spans="1:10" x14ac:dyDescent="0.25">
      <c r="A9" s="162">
        <v>5</v>
      </c>
      <c r="B9" s="228" t="s">
        <v>546</v>
      </c>
      <c r="C9" s="229"/>
      <c r="D9" s="230"/>
      <c r="E9" s="231"/>
      <c r="F9" s="232"/>
      <c r="G9" s="233"/>
      <c r="H9" s="234"/>
      <c r="I9" s="231"/>
      <c r="J9" s="235"/>
    </row>
    <row r="10" spans="1:10" x14ac:dyDescent="0.25">
      <c r="A10" s="162">
        <v>6</v>
      </c>
      <c r="B10" s="228" t="s">
        <v>547</v>
      </c>
      <c r="C10" s="229"/>
      <c r="D10" s="230"/>
      <c r="E10" s="231"/>
      <c r="F10" s="232"/>
      <c r="G10" s="233"/>
      <c r="H10" s="234"/>
      <c r="I10" s="231"/>
      <c r="J10" s="235"/>
    </row>
    <row r="11" spans="1:10" x14ac:dyDescent="0.25">
      <c r="A11" s="162">
        <v>7</v>
      </c>
      <c r="B11" s="228" t="s">
        <v>548</v>
      </c>
      <c r="C11" s="229"/>
      <c r="D11" s="230"/>
      <c r="E11" s="231"/>
      <c r="F11" s="232"/>
      <c r="G11" s="233"/>
      <c r="H11" s="234"/>
      <c r="I11" s="231"/>
      <c r="J11" s="235"/>
    </row>
    <row r="12" spans="1:10" x14ac:dyDescent="0.25">
      <c r="A12" s="162">
        <v>8</v>
      </c>
      <c r="B12" s="228" t="s">
        <v>549</v>
      </c>
      <c r="C12" s="229"/>
      <c r="D12" s="230"/>
      <c r="E12" s="231"/>
      <c r="F12" s="232"/>
      <c r="G12" s="233"/>
      <c r="H12" s="234"/>
      <c r="I12" s="231"/>
      <c r="J12" s="235"/>
    </row>
    <row r="13" spans="1:10" x14ac:dyDescent="0.25">
      <c r="A13" s="162">
        <v>9</v>
      </c>
      <c r="B13" s="228" t="s">
        <v>550</v>
      </c>
      <c r="C13" s="229"/>
      <c r="D13" s="230"/>
      <c r="E13" s="231"/>
      <c r="F13" s="232"/>
      <c r="G13" s="233"/>
      <c r="H13" s="234"/>
      <c r="I13" s="231"/>
      <c r="J13" s="235"/>
    </row>
    <row r="14" spans="1:10" x14ac:dyDescent="0.25">
      <c r="A14" s="162">
        <v>10</v>
      </c>
      <c r="B14" s="228" t="s">
        <v>551</v>
      </c>
      <c r="C14" s="229"/>
      <c r="D14" s="230"/>
      <c r="E14" s="231"/>
      <c r="F14" s="232"/>
      <c r="G14" s="233"/>
      <c r="H14" s="234"/>
      <c r="I14" s="231"/>
      <c r="J14" s="235"/>
    </row>
    <row r="15" spans="1:10" x14ac:dyDescent="0.25">
      <c r="A15" s="162">
        <v>11</v>
      </c>
      <c r="B15" s="228" t="s">
        <v>552</v>
      </c>
      <c r="C15" s="229"/>
      <c r="D15" s="230"/>
      <c r="E15" s="231"/>
      <c r="F15" s="232">
        <v>7607700</v>
      </c>
      <c r="G15" s="233"/>
      <c r="H15" s="234"/>
      <c r="I15" s="231">
        <v>17783000</v>
      </c>
      <c r="J15" s="235"/>
    </row>
    <row r="16" spans="1:10" x14ac:dyDescent="0.25">
      <c r="A16" s="162">
        <v>12</v>
      </c>
      <c r="B16" s="228" t="s">
        <v>553</v>
      </c>
      <c r="C16" s="229"/>
      <c r="D16" s="230"/>
      <c r="E16" s="231"/>
      <c r="F16" s="232"/>
      <c r="G16" s="233"/>
      <c r="H16" s="234"/>
      <c r="I16" s="231"/>
      <c r="J16" s="235"/>
    </row>
    <row r="17" spans="1:10" x14ac:dyDescent="0.25">
      <c r="A17" s="162">
        <v>13</v>
      </c>
      <c r="B17" s="228" t="s">
        <v>554</v>
      </c>
      <c r="C17" s="229"/>
      <c r="D17" s="230"/>
      <c r="E17" s="231"/>
      <c r="F17" s="232">
        <v>1302969.3400000001</v>
      </c>
      <c r="G17" s="233"/>
      <c r="H17" s="234"/>
      <c r="I17" s="231">
        <v>1402600</v>
      </c>
      <c r="J17" s="235"/>
    </row>
    <row r="18" spans="1:10" x14ac:dyDescent="0.25">
      <c r="A18" s="162">
        <v>14</v>
      </c>
      <c r="B18" s="228" t="s">
        <v>555</v>
      </c>
      <c r="C18" s="229"/>
      <c r="D18" s="230"/>
      <c r="E18" s="231"/>
      <c r="F18" s="232"/>
      <c r="G18" s="233"/>
      <c r="H18" s="234"/>
      <c r="I18" s="231"/>
      <c r="J18" s="235"/>
    </row>
    <row r="19" spans="1:10" x14ac:dyDescent="0.25">
      <c r="A19" s="162">
        <v>15</v>
      </c>
      <c r="B19" s="228" t="s">
        <v>556</v>
      </c>
      <c r="C19" s="229"/>
      <c r="D19" s="230"/>
      <c r="E19" s="231"/>
      <c r="F19" s="232"/>
      <c r="G19" s="233"/>
      <c r="H19" s="234"/>
      <c r="I19" s="231"/>
      <c r="J19" s="235"/>
    </row>
    <row r="20" spans="1:10" x14ac:dyDescent="0.25">
      <c r="A20" s="162">
        <v>16</v>
      </c>
      <c r="B20" s="228" t="s">
        <v>557</v>
      </c>
      <c r="C20" s="229"/>
      <c r="D20" s="230"/>
      <c r="E20" s="231"/>
      <c r="F20" s="232"/>
      <c r="G20" s="233"/>
      <c r="H20" s="234"/>
      <c r="I20" s="231"/>
      <c r="J20" s="235"/>
    </row>
    <row r="21" spans="1:10" x14ac:dyDescent="0.25">
      <c r="A21" s="162">
        <v>17</v>
      </c>
      <c r="B21" s="228" t="s">
        <v>558</v>
      </c>
      <c r="C21" s="229"/>
      <c r="D21" s="230"/>
      <c r="E21" s="231"/>
      <c r="F21" s="232"/>
      <c r="G21" s="233"/>
      <c r="H21" s="234"/>
      <c r="I21" s="231"/>
      <c r="J21" s="235"/>
    </row>
    <row r="22" spans="1:10" x14ac:dyDescent="0.25">
      <c r="A22" s="162">
        <v>18</v>
      </c>
      <c r="B22" s="228" t="s">
        <v>559</v>
      </c>
      <c r="C22" s="229"/>
      <c r="D22" s="230"/>
      <c r="E22" s="231"/>
      <c r="F22" s="232"/>
      <c r="G22" s="233"/>
      <c r="H22" s="234"/>
      <c r="I22" s="231"/>
      <c r="J22" s="235"/>
    </row>
    <row r="23" spans="1:10" x14ac:dyDescent="0.25">
      <c r="A23" s="162">
        <v>19</v>
      </c>
      <c r="B23" s="228" t="s">
        <v>560</v>
      </c>
      <c r="C23" s="229"/>
      <c r="D23" s="230"/>
      <c r="E23" s="231"/>
      <c r="F23" s="232"/>
      <c r="G23" s="233"/>
      <c r="H23" s="234"/>
      <c r="I23" s="231"/>
      <c r="J23" s="235"/>
    </row>
    <row r="24" spans="1:10" x14ac:dyDescent="0.25">
      <c r="A24" s="162">
        <v>20</v>
      </c>
      <c r="B24" s="228" t="s">
        <v>561</v>
      </c>
      <c r="C24" s="229"/>
      <c r="D24" s="230"/>
      <c r="E24" s="231"/>
      <c r="F24" s="232"/>
      <c r="G24" s="233"/>
      <c r="H24" s="234"/>
      <c r="I24" s="231"/>
      <c r="J24" s="235"/>
    </row>
    <row r="25" spans="1:10" x14ac:dyDescent="0.25">
      <c r="A25" s="162">
        <v>21</v>
      </c>
      <c r="B25" s="228" t="s">
        <v>562</v>
      </c>
      <c r="C25" s="229"/>
      <c r="D25" s="230"/>
      <c r="E25" s="231"/>
      <c r="F25" s="232"/>
      <c r="G25" s="233"/>
      <c r="H25" s="234"/>
      <c r="I25" s="231"/>
      <c r="J25" s="235"/>
    </row>
    <row r="26" spans="1:10" x14ac:dyDescent="0.25">
      <c r="A26" s="162">
        <v>22</v>
      </c>
      <c r="B26" s="228" t="s">
        <v>563</v>
      </c>
      <c r="C26" s="229"/>
      <c r="D26" s="230"/>
      <c r="E26" s="231"/>
      <c r="F26" s="232">
        <v>8694830.6600000001</v>
      </c>
      <c r="G26" s="233"/>
      <c r="H26" s="234"/>
      <c r="I26" s="231"/>
      <c r="J26" s="235"/>
    </row>
    <row r="27" spans="1:10" x14ac:dyDescent="0.25">
      <c r="A27" s="162">
        <v>23</v>
      </c>
      <c r="B27" s="228" t="s">
        <v>461</v>
      </c>
      <c r="C27" s="229"/>
      <c r="D27" s="229"/>
      <c r="E27" s="236">
        <f>SUM(E5:E26)</f>
        <v>0</v>
      </c>
      <c r="F27" s="237">
        <f>SUM(F5:F26)</f>
        <v>30018600</v>
      </c>
      <c r="G27" s="238"/>
      <c r="H27" s="239"/>
      <c r="I27" s="240">
        <f>SUM(I5:I26)</f>
        <v>33603700</v>
      </c>
      <c r="J27" s="235"/>
    </row>
    <row r="28" spans="1:10" x14ac:dyDescent="0.25">
      <c r="A28" s="202"/>
      <c r="B28" s="241"/>
      <c r="C28" s="241"/>
      <c r="D28" s="241"/>
      <c r="E28" s="242"/>
      <c r="F28" s="243"/>
      <c r="G28" s="243"/>
      <c r="H28" s="242"/>
      <c r="I28" s="243"/>
      <c r="J28" s="243"/>
    </row>
    <row r="29" spans="1:10" x14ac:dyDescent="0.25">
      <c r="A29" s="181"/>
      <c r="B29" s="165" t="s">
        <v>564</v>
      </c>
      <c r="C29" s="165"/>
      <c r="D29" s="165"/>
      <c r="E29" s="165"/>
      <c r="F29" s="165"/>
      <c r="G29" s="165"/>
      <c r="H29" s="165"/>
      <c r="I29" s="165"/>
      <c r="J29" s="165"/>
    </row>
    <row r="30" spans="1:10" x14ac:dyDescent="0.25">
      <c r="A30" s="244" t="s">
        <v>210</v>
      </c>
      <c r="B30" s="245" t="s">
        <v>565</v>
      </c>
      <c r="C30" s="245"/>
      <c r="D30" s="245"/>
      <c r="E30" s="245"/>
      <c r="F30" s="246" t="s">
        <v>566</v>
      </c>
      <c r="G30" s="246"/>
      <c r="H30" s="246" t="s">
        <v>539</v>
      </c>
      <c r="I30" s="246"/>
      <c r="J30" s="246"/>
    </row>
    <row r="31" spans="1:10" x14ac:dyDescent="0.25">
      <c r="A31" s="247">
        <v>1</v>
      </c>
      <c r="B31" s="248" t="s">
        <v>567</v>
      </c>
      <c r="C31" s="248"/>
      <c r="D31" s="248"/>
      <c r="E31" s="248"/>
      <c r="F31" s="249"/>
      <c r="G31" s="249"/>
      <c r="H31" s="249"/>
      <c r="I31" s="249"/>
      <c r="J31" s="249"/>
    </row>
    <row r="32" spans="1:10" x14ac:dyDescent="0.25">
      <c r="A32" s="247">
        <v>2</v>
      </c>
      <c r="B32" s="173" t="s">
        <v>568</v>
      </c>
      <c r="C32" s="174"/>
      <c r="D32" s="174"/>
      <c r="E32" s="175"/>
      <c r="F32" s="249"/>
      <c r="G32" s="249"/>
      <c r="H32" s="249"/>
      <c r="I32" s="249"/>
      <c r="J32" s="249"/>
    </row>
    <row r="33" spans="1:10" x14ac:dyDescent="0.25">
      <c r="A33" s="247">
        <v>3</v>
      </c>
      <c r="B33" s="248" t="s">
        <v>569</v>
      </c>
      <c r="C33" s="248"/>
      <c r="D33" s="248"/>
      <c r="E33" s="248"/>
      <c r="F33" s="249"/>
      <c r="G33" s="249"/>
      <c r="H33" s="249"/>
      <c r="I33" s="249"/>
      <c r="J33" s="249"/>
    </row>
    <row r="34" spans="1:10" x14ac:dyDescent="0.25">
      <c r="A34" s="247">
        <v>4</v>
      </c>
      <c r="B34" s="248" t="s">
        <v>570</v>
      </c>
      <c r="C34" s="248"/>
      <c r="D34" s="248"/>
      <c r="E34" s="248"/>
      <c r="F34" s="249"/>
      <c r="G34" s="249"/>
      <c r="H34" s="249"/>
      <c r="I34" s="249"/>
      <c r="J34" s="249"/>
    </row>
    <row r="35" spans="1:10" x14ac:dyDescent="0.25">
      <c r="A35" s="247">
        <v>5</v>
      </c>
      <c r="B35" s="250" t="s">
        <v>461</v>
      </c>
      <c r="C35" s="250"/>
      <c r="D35" s="250"/>
      <c r="E35" s="250"/>
      <c r="F35" s="251">
        <f>F34</f>
        <v>0</v>
      </c>
      <c r="G35" s="251"/>
      <c r="H35" s="251">
        <f>H32+H34</f>
        <v>0</v>
      </c>
      <c r="I35" s="251"/>
      <c r="J35" s="251"/>
    </row>
    <row r="36" spans="1:10" x14ac:dyDescent="0.25">
      <c r="A36" s="181"/>
      <c r="B36" s="165" t="s">
        <v>571</v>
      </c>
      <c r="C36" s="165"/>
      <c r="D36" s="165"/>
      <c r="E36" s="165"/>
      <c r="F36" s="165"/>
      <c r="G36" s="165"/>
      <c r="H36" s="165"/>
      <c r="I36" s="165"/>
      <c r="J36" s="165"/>
    </row>
  </sheetData>
  <mergeCells count="71">
    <mergeCell ref="B35:E35"/>
    <mergeCell ref="F35:G35"/>
    <mergeCell ref="H35:J35"/>
    <mergeCell ref="B33:E33"/>
    <mergeCell ref="F33:G33"/>
    <mergeCell ref="H33:J33"/>
    <mergeCell ref="B34:E34"/>
    <mergeCell ref="F34:G34"/>
    <mergeCell ref="H34:J34"/>
    <mergeCell ref="H30:J30"/>
    <mergeCell ref="B31:E31"/>
    <mergeCell ref="F31:G31"/>
    <mergeCell ref="H31:J31"/>
    <mergeCell ref="B32:E32"/>
    <mergeCell ref="F32:G32"/>
    <mergeCell ref="H32:J32"/>
    <mergeCell ref="B26:D26"/>
    <mergeCell ref="F26:G26"/>
    <mergeCell ref="B27:D27"/>
    <mergeCell ref="F27:G27"/>
    <mergeCell ref="B30:E30"/>
    <mergeCell ref="F30:G30"/>
    <mergeCell ref="B23:D23"/>
    <mergeCell ref="F23:G23"/>
    <mergeCell ref="B24:D24"/>
    <mergeCell ref="F24:G24"/>
    <mergeCell ref="B25:D25"/>
    <mergeCell ref="F25:G25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5:D5"/>
    <mergeCell ref="F5:G5"/>
    <mergeCell ref="B6:D6"/>
    <mergeCell ref="F6:G6"/>
    <mergeCell ref="B7:D7"/>
    <mergeCell ref="F7:G7"/>
    <mergeCell ref="A1:J1"/>
    <mergeCell ref="A3:A4"/>
    <mergeCell ref="B3:D4"/>
    <mergeCell ref="E3:G3"/>
    <mergeCell ref="H3:J3"/>
    <mergeCell ref="F4:G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N11" sqref="N11"/>
    </sheetView>
  </sheetViews>
  <sheetFormatPr defaultRowHeight="15" x14ac:dyDescent="0.25"/>
  <sheetData>
    <row r="1" spans="1:9" x14ac:dyDescent="0.25">
      <c r="A1" s="1" t="e">
        <f>+I39A5:I42A5:I45D11A5:J1:J41</f>
        <v>#NAME?</v>
      </c>
      <c r="B1" s="13"/>
      <c r="C1" s="13"/>
      <c r="D1" s="13"/>
      <c r="E1" s="13" t="s">
        <v>13</v>
      </c>
      <c r="F1" s="1"/>
      <c r="G1" s="1"/>
      <c r="H1" s="1"/>
      <c r="I1" s="1"/>
    </row>
    <row r="2" spans="1:9" x14ac:dyDescent="0.25">
      <c r="A2" s="1"/>
      <c r="B2" s="13"/>
      <c r="C2" s="13"/>
      <c r="D2" s="13" t="s">
        <v>14</v>
      </c>
      <c r="E2" s="13"/>
      <c r="F2" s="1"/>
      <c r="G2" s="1"/>
      <c r="H2" s="1"/>
      <c r="I2" s="1"/>
    </row>
    <row r="3" spans="1:9" x14ac:dyDescent="0.25">
      <c r="A3" s="1"/>
      <c r="B3" s="13"/>
      <c r="C3" s="13"/>
      <c r="D3" s="13"/>
      <c r="E3" s="13" t="s">
        <v>15</v>
      </c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 t="s">
        <v>16</v>
      </c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 t="s">
        <v>17</v>
      </c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 t="s">
        <v>18</v>
      </c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 t="s">
        <v>19</v>
      </c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 t="s">
        <v>20</v>
      </c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 t="s">
        <v>21</v>
      </c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 t="s">
        <v>22</v>
      </c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 t="s">
        <v>23</v>
      </c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 t="s">
        <v>24</v>
      </c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 t="s">
        <v>25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 t="s">
        <v>26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 t="s">
        <v>27</v>
      </c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 t="s">
        <v>28</v>
      </c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 t="s">
        <v>29</v>
      </c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 t="s">
        <v>31</v>
      </c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 t="s">
        <v>32</v>
      </c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 t="s">
        <v>33</v>
      </c>
      <c r="D49" s="1"/>
      <c r="E49" s="1" t="s">
        <v>34</v>
      </c>
      <c r="F49" s="1"/>
      <c r="G49" s="1" t="s">
        <v>35</v>
      </c>
      <c r="H49" s="1"/>
      <c r="I4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0" workbookViewId="0">
      <selection activeCell="H54" sqref="H54"/>
    </sheetView>
  </sheetViews>
  <sheetFormatPr defaultRowHeight="15" x14ac:dyDescent="0.25"/>
  <cols>
    <col min="2" max="2" width="28.28515625" customWidth="1"/>
    <col min="3" max="3" width="19.42578125" customWidth="1"/>
    <col min="4" max="4" width="20.7109375" customWidth="1"/>
  </cols>
  <sheetData>
    <row r="1" spans="1:4" ht="15.75" x14ac:dyDescent="0.25">
      <c r="A1" s="1"/>
      <c r="B1" s="13" t="s">
        <v>37</v>
      </c>
      <c r="C1" s="14"/>
      <c r="D1" s="1"/>
    </row>
    <row r="2" spans="1:4" x14ac:dyDescent="0.25">
      <c r="A2" s="1"/>
      <c r="B2" s="15"/>
      <c r="C2" s="1"/>
      <c r="D2" s="1"/>
    </row>
    <row r="3" spans="1:4" ht="15.75" x14ac:dyDescent="0.25">
      <c r="A3" s="1"/>
      <c r="B3" s="16" t="s">
        <v>38</v>
      </c>
      <c r="C3" s="1"/>
      <c r="D3" s="1"/>
    </row>
    <row r="4" spans="1:4" x14ac:dyDescent="0.25">
      <c r="A4" s="1"/>
      <c r="B4" s="17" t="s">
        <v>39</v>
      </c>
      <c r="C4" s="1"/>
      <c r="D4" s="1"/>
    </row>
    <row r="5" spans="1:4" x14ac:dyDescent="0.25">
      <c r="A5" s="1"/>
      <c r="B5" s="17"/>
      <c r="C5" s="1" t="s">
        <v>40</v>
      </c>
      <c r="D5" s="1"/>
    </row>
    <row r="6" spans="1:4" x14ac:dyDescent="0.25">
      <c r="A6" s="1"/>
      <c r="B6" s="17"/>
      <c r="C6" s="1"/>
      <c r="D6" s="1"/>
    </row>
    <row r="7" spans="1:4" x14ac:dyDescent="0.25">
      <c r="A7" s="1"/>
      <c r="B7" s="1"/>
      <c r="C7" s="1"/>
      <c r="D7" s="1" t="s">
        <v>41</v>
      </c>
    </row>
    <row r="8" spans="1:4" x14ac:dyDescent="0.25">
      <c r="A8" s="18" t="s">
        <v>42</v>
      </c>
      <c r="B8" s="19" t="s">
        <v>43</v>
      </c>
      <c r="C8" s="20"/>
      <c r="D8" s="21"/>
    </row>
    <row r="9" spans="1:4" x14ac:dyDescent="0.25">
      <c r="A9" s="22" t="s">
        <v>44</v>
      </c>
      <c r="B9" s="23"/>
      <c r="C9" s="24" t="s">
        <v>45</v>
      </c>
      <c r="D9" s="25" t="s">
        <v>46</v>
      </c>
    </row>
    <row r="10" spans="1:4" x14ac:dyDescent="0.25">
      <c r="A10" s="25">
        <v>1</v>
      </c>
      <c r="B10" s="25" t="s">
        <v>47</v>
      </c>
      <c r="C10" s="26"/>
      <c r="D10" s="26"/>
    </row>
    <row r="11" spans="1:4" x14ac:dyDescent="0.25">
      <c r="A11" s="25" t="s">
        <v>48</v>
      </c>
      <c r="B11" s="25" t="s">
        <v>49</v>
      </c>
      <c r="C11" s="26"/>
      <c r="D11" s="27"/>
    </row>
    <row r="12" spans="1:4" x14ac:dyDescent="0.25">
      <c r="A12" s="28" t="s">
        <v>50</v>
      </c>
      <c r="B12" s="29" t="s">
        <v>51</v>
      </c>
      <c r="C12" s="26">
        <v>672000</v>
      </c>
      <c r="D12" s="27">
        <v>2902400</v>
      </c>
    </row>
    <row r="13" spans="1:4" x14ac:dyDescent="0.25">
      <c r="A13" s="28" t="s">
        <v>52</v>
      </c>
      <c r="B13" s="29" t="s">
        <v>53</v>
      </c>
      <c r="C13" s="26"/>
      <c r="D13" s="27"/>
    </row>
    <row r="14" spans="1:4" x14ac:dyDescent="0.25">
      <c r="A14" s="28" t="s">
        <v>54</v>
      </c>
      <c r="B14" s="29" t="s">
        <v>55</v>
      </c>
      <c r="C14" s="26"/>
      <c r="D14" s="27"/>
    </row>
    <row r="15" spans="1:4" x14ac:dyDescent="0.25">
      <c r="A15" s="28" t="s">
        <v>56</v>
      </c>
      <c r="B15" s="29" t="s">
        <v>57</v>
      </c>
      <c r="C15" s="26"/>
      <c r="D15" s="27"/>
    </row>
    <row r="16" spans="1:4" x14ac:dyDescent="0.25">
      <c r="A16" s="28" t="s">
        <v>58</v>
      </c>
      <c r="B16" s="29" t="s">
        <v>59</v>
      </c>
      <c r="C16" s="26"/>
      <c r="D16" s="27"/>
    </row>
    <row r="17" spans="1:4" x14ac:dyDescent="0.25">
      <c r="A17" s="28" t="s">
        <v>60</v>
      </c>
      <c r="B17" s="29" t="s">
        <v>61</v>
      </c>
      <c r="C17" s="27"/>
      <c r="D17" s="27">
        <v>904100</v>
      </c>
    </row>
    <row r="18" spans="1:4" x14ac:dyDescent="0.25">
      <c r="A18" s="28" t="s">
        <v>62</v>
      </c>
      <c r="B18" s="29" t="s">
        <v>63</v>
      </c>
      <c r="C18" s="27"/>
      <c r="D18" s="27"/>
    </row>
    <row r="19" spans="1:4" x14ac:dyDescent="0.25">
      <c r="A19" s="28" t="s">
        <v>64</v>
      </c>
      <c r="B19" s="29" t="s">
        <v>65</v>
      </c>
      <c r="C19" s="27"/>
      <c r="D19" s="27"/>
    </row>
    <row r="20" spans="1:4" ht="24.75" customHeight="1" x14ac:dyDescent="0.25">
      <c r="A20" s="30" t="s">
        <v>66</v>
      </c>
      <c r="B20" s="31" t="s">
        <v>67</v>
      </c>
      <c r="C20" s="27"/>
      <c r="D20" s="27"/>
    </row>
    <row r="21" spans="1:4" x14ac:dyDescent="0.25">
      <c r="A21" s="30" t="s">
        <v>68</v>
      </c>
      <c r="B21" s="30"/>
      <c r="C21" s="27"/>
      <c r="D21" s="27"/>
    </row>
    <row r="22" spans="1:4" x14ac:dyDescent="0.25">
      <c r="A22" s="25" t="s">
        <v>69</v>
      </c>
      <c r="B22" s="25" t="s">
        <v>70</v>
      </c>
      <c r="C22" s="27"/>
      <c r="D22" s="27">
        <f>D12+D17</f>
        <v>3806500</v>
      </c>
    </row>
    <row r="23" spans="1:4" x14ac:dyDescent="0.25">
      <c r="A23" s="25" t="s">
        <v>71</v>
      </c>
      <c r="B23" s="25" t="s">
        <v>72</v>
      </c>
      <c r="C23" s="32"/>
      <c r="D23" s="27"/>
    </row>
    <row r="24" spans="1:4" x14ac:dyDescent="0.25">
      <c r="A24" s="28" t="s">
        <v>73</v>
      </c>
      <c r="B24" s="29" t="s">
        <v>74</v>
      </c>
      <c r="C24" s="27">
        <v>50815969.340000004</v>
      </c>
      <c r="D24" s="27">
        <v>49545600</v>
      </c>
    </row>
    <row r="25" spans="1:4" x14ac:dyDescent="0.25">
      <c r="A25" s="28" t="s">
        <v>75</v>
      </c>
      <c r="B25" s="29" t="s">
        <v>76</v>
      </c>
      <c r="C25" s="27"/>
      <c r="D25" s="27"/>
    </row>
    <row r="26" spans="1:4" x14ac:dyDescent="0.25">
      <c r="A26" s="28" t="s">
        <v>77</v>
      </c>
      <c r="B26" s="29" t="s">
        <v>78</v>
      </c>
      <c r="C26" s="27"/>
      <c r="D26" s="27"/>
    </row>
    <row r="27" spans="1:4" x14ac:dyDescent="0.25">
      <c r="A27" s="28" t="s">
        <v>79</v>
      </c>
      <c r="B27" s="33" t="s">
        <v>80</v>
      </c>
      <c r="C27" s="27"/>
      <c r="D27" s="27"/>
    </row>
    <row r="28" spans="1:4" x14ac:dyDescent="0.25">
      <c r="A28" s="28" t="s">
        <v>81</v>
      </c>
      <c r="B28" s="29" t="s">
        <v>82</v>
      </c>
      <c r="C28" s="27"/>
      <c r="D28" s="27"/>
    </row>
    <row r="29" spans="1:4" x14ac:dyDescent="0.25">
      <c r="A29" s="28" t="s">
        <v>83</v>
      </c>
      <c r="B29" s="29" t="s">
        <v>84</v>
      </c>
      <c r="C29" s="27"/>
      <c r="D29" s="27"/>
    </row>
    <row r="30" spans="1:4" ht="24" customHeight="1" x14ac:dyDescent="0.25">
      <c r="A30" s="30" t="s">
        <v>85</v>
      </c>
      <c r="B30" s="34" t="s">
        <v>86</v>
      </c>
      <c r="C30" s="27"/>
      <c r="D30" s="27"/>
    </row>
    <row r="31" spans="1:4" x14ac:dyDescent="0.25">
      <c r="A31" s="28" t="s">
        <v>87</v>
      </c>
      <c r="B31" s="29" t="s">
        <v>88</v>
      </c>
      <c r="C31" s="27"/>
      <c r="D31" s="27"/>
    </row>
    <row r="32" spans="1:4" x14ac:dyDescent="0.25">
      <c r="A32" s="28" t="s">
        <v>89</v>
      </c>
      <c r="B32" s="29"/>
      <c r="C32" s="27"/>
      <c r="D32" s="27"/>
    </row>
    <row r="33" spans="1:4" x14ac:dyDescent="0.25">
      <c r="A33" s="25" t="s">
        <v>90</v>
      </c>
      <c r="B33" s="25" t="s">
        <v>91</v>
      </c>
      <c r="C33" s="27">
        <f>C25</f>
        <v>0</v>
      </c>
      <c r="D33" s="27">
        <f>D25</f>
        <v>0</v>
      </c>
    </row>
    <row r="34" spans="1:4" x14ac:dyDescent="0.25">
      <c r="A34" s="18" t="s">
        <v>92</v>
      </c>
      <c r="B34" s="18" t="s">
        <v>93</v>
      </c>
      <c r="C34" s="27">
        <f>C12+C25</f>
        <v>672000</v>
      </c>
      <c r="D34" s="27">
        <v>53352069.340000004</v>
      </c>
    </row>
    <row r="35" spans="1:4" x14ac:dyDescent="0.25">
      <c r="A35" s="25">
        <v>2</v>
      </c>
      <c r="B35" s="25" t="s">
        <v>94</v>
      </c>
      <c r="C35" s="27"/>
      <c r="D35" s="27"/>
    </row>
    <row r="36" spans="1:4" x14ac:dyDescent="0.25">
      <c r="A36" s="25">
        <v>2.1</v>
      </c>
      <c r="B36" s="25" t="s">
        <v>95</v>
      </c>
      <c r="C36" s="27"/>
      <c r="D36" s="27"/>
    </row>
    <row r="37" spans="1:4" x14ac:dyDescent="0.25">
      <c r="A37" s="28" t="s">
        <v>96</v>
      </c>
      <c r="B37" s="29" t="s">
        <v>97</v>
      </c>
      <c r="C37" s="27"/>
      <c r="D37" s="27"/>
    </row>
    <row r="38" spans="1:4" x14ac:dyDescent="0.25">
      <c r="A38" s="28" t="s">
        <v>98</v>
      </c>
      <c r="B38" s="29" t="s">
        <v>99</v>
      </c>
      <c r="C38" s="27"/>
      <c r="D38" s="27"/>
    </row>
    <row r="39" spans="1:4" x14ac:dyDescent="0.25">
      <c r="A39" s="28" t="s">
        <v>100</v>
      </c>
      <c r="B39" s="29" t="s">
        <v>101</v>
      </c>
      <c r="C39" s="27">
        <v>579700</v>
      </c>
      <c r="D39" s="27">
        <v>1200000</v>
      </c>
    </row>
    <row r="40" spans="1:4" x14ac:dyDescent="0.25">
      <c r="A40" s="28" t="s">
        <v>102</v>
      </c>
      <c r="B40" s="29" t="s">
        <v>103</v>
      </c>
      <c r="C40" s="27">
        <v>225100</v>
      </c>
      <c r="D40" s="27"/>
    </row>
    <row r="41" spans="1:4" x14ac:dyDescent="0.25">
      <c r="A41" s="28" t="s">
        <v>104</v>
      </c>
      <c r="B41" s="29" t="s">
        <v>105</v>
      </c>
      <c r="C41" s="27">
        <v>9968000</v>
      </c>
      <c r="D41" s="27">
        <v>9968000</v>
      </c>
    </row>
    <row r="42" spans="1:4" x14ac:dyDescent="0.25">
      <c r="A42" s="28" t="s">
        <v>106</v>
      </c>
      <c r="B42" s="29" t="s">
        <v>107</v>
      </c>
      <c r="C42" s="27"/>
      <c r="D42" s="27"/>
    </row>
    <row r="43" spans="1:4" x14ac:dyDescent="0.25">
      <c r="A43" s="28" t="s">
        <v>108</v>
      </c>
      <c r="B43" s="29" t="s">
        <v>109</v>
      </c>
      <c r="C43" s="27"/>
      <c r="D43" s="27"/>
    </row>
    <row r="44" spans="1:4" x14ac:dyDescent="0.25">
      <c r="A44" s="28" t="s">
        <v>110</v>
      </c>
      <c r="B44" s="29" t="s">
        <v>111</v>
      </c>
      <c r="C44" s="27">
        <v>3655600</v>
      </c>
      <c r="D44" s="27">
        <v>3655600</v>
      </c>
    </row>
    <row r="45" spans="1:4" x14ac:dyDescent="0.25">
      <c r="A45" s="28" t="s">
        <v>112</v>
      </c>
      <c r="B45" s="29" t="s">
        <v>113</v>
      </c>
      <c r="C45" s="27"/>
      <c r="D45" s="27"/>
    </row>
    <row r="46" spans="1:4" x14ac:dyDescent="0.25">
      <c r="A46" s="28" t="s">
        <v>114</v>
      </c>
      <c r="B46" s="29" t="s">
        <v>115</v>
      </c>
      <c r="C46" s="27"/>
      <c r="D46" s="27"/>
    </row>
    <row r="47" spans="1:4" ht="49.5" customHeight="1" x14ac:dyDescent="0.25">
      <c r="A47" s="30" t="s">
        <v>116</v>
      </c>
      <c r="B47" s="31" t="s">
        <v>117</v>
      </c>
      <c r="C47" s="27">
        <v>12962000</v>
      </c>
      <c r="D47" s="27">
        <v>12962000</v>
      </c>
    </row>
    <row r="48" spans="1:4" x14ac:dyDescent="0.25">
      <c r="A48" s="28" t="s">
        <v>118</v>
      </c>
      <c r="B48" s="29"/>
      <c r="C48" s="27"/>
      <c r="D48" s="27"/>
    </row>
    <row r="49" spans="1:4" x14ac:dyDescent="0.25">
      <c r="A49" s="25" t="s">
        <v>119</v>
      </c>
      <c r="B49" s="25" t="s">
        <v>120</v>
      </c>
      <c r="C49" s="27">
        <f>SUM(C37:C48)</f>
        <v>27390400</v>
      </c>
      <c r="D49" s="32">
        <f>SUM(D36:D48)</f>
        <v>27785600</v>
      </c>
    </row>
  </sheetData>
  <mergeCells count="2">
    <mergeCell ref="B8:B9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8" workbookViewId="0">
      <selection activeCell="G14" sqref="G14"/>
    </sheetView>
  </sheetViews>
  <sheetFormatPr defaultRowHeight="15" x14ac:dyDescent="0.25"/>
  <cols>
    <col min="2" max="2" width="35" customWidth="1"/>
    <col min="3" max="3" width="22" customWidth="1"/>
    <col min="4" max="4" width="22.28515625" customWidth="1"/>
  </cols>
  <sheetData>
    <row r="1" spans="1:4" x14ac:dyDescent="0.25">
      <c r="A1" s="1"/>
      <c r="B1" s="13" t="s">
        <v>121</v>
      </c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8" t="s">
        <v>122</v>
      </c>
      <c r="B4" s="19" t="s">
        <v>43</v>
      </c>
      <c r="C4" s="20" t="s">
        <v>123</v>
      </c>
      <c r="D4" s="21"/>
    </row>
    <row r="5" spans="1:4" x14ac:dyDescent="0.25">
      <c r="A5" s="22" t="s">
        <v>124</v>
      </c>
      <c r="B5" s="23"/>
      <c r="C5" s="24" t="s">
        <v>125</v>
      </c>
      <c r="D5" s="25" t="s">
        <v>46</v>
      </c>
    </row>
    <row r="6" spans="1:4" x14ac:dyDescent="0.25">
      <c r="A6" s="25" t="s">
        <v>126</v>
      </c>
      <c r="B6" s="25" t="s">
        <v>127</v>
      </c>
      <c r="C6" s="35"/>
      <c r="D6" s="35"/>
    </row>
    <row r="7" spans="1:4" x14ac:dyDescent="0.25">
      <c r="A7" s="28" t="s">
        <v>128</v>
      </c>
      <c r="B7" s="29" t="s">
        <v>129</v>
      </c>
      <c r="C7" s="35"/>
      <c r="D7" s="35"/>
    </row>
    <row r="8" spans="1:4" x14ac:dyDescent="0.25">
      <c r="A8" s="28" t="s">
        <v>130</v>
      </c>
      <c r="B8" s="29" t="s">
        <v>131</v>
      </c>
      <c r="C8" s="35"/>
      <c r="D8" s="35"/>
    </row>
    <row r="9" spans="1:4" x14ac:dyDescent="0.25">
      <c r="A9" s="28" t="s">
        <v>132</v>
      </c>
      <c r="B9" s="29" t="s">
        <v>133</v>
      </c>
      <c r="C9" s="35"/>
      <c r="D9" s="35"/>
    </row>
    <row r="10" spans="1:4" x14ac:dyDescent="0.25">
      <c r="A10" s="28" t="s">
        <v>134</v>
      </c>
      <c r="B10" s="29" t="s">
        <v>135</v>
      </c>
      <c r="C10" s="35"/>
      <c r="D10" s="35"/>
    </row>
    <row r="11" spans="1:4" x14ac:dyDescent="0.25">
      <c r="A11" s="28" t="s">
        <v>136</v>
      </c>
      <c r="B11" s="36"/>
      <c r="C11" s="35"/>
      <c r="D11" s="35"/>
    </row>
    <row r="12" spans="1:4" ht="15.75" thickBot="1" x14ac:dyDescent="0.3">
      <c r="A12" s="25" t="s">
        <v>137</v>
      </c>
      <c r="B12" s="25" t="s">
        <v>138</v>
      </c>
      <c r="C12" s="37">
        <v>0</v>
      </c>
      <c r="D12" s="38">
        <v>0</v>
      </c>
    </row>
    <row r="13" spans="1:4" x14ac:dyDescent="0.25">
      <c r="A13" s="25" t="s">
        <v>139</v>
      </c>
      <c r="B13" s="25" t="s">
        <v>140</v>
      </c>
      <c r="C13" s="39">
        <v>27390400</v>
      </c>
      <c r="D13" s="26">
        <v>27785600</v>
      </c>
    </row>
    <row r="14" spans="1:4" x14ac:dyDescent="0.25">
      <c r="A14" s="25" t="s">
        <v>141</v>
      </c>
      <c r="B14" s="25" t="s">
        <v>142</v>
      </c>
      <c r="C14" s="40"/>
      <c r="D14" s="29"/>
    </row>
    <row r="15" spans="1:4" x14ac:dyDescent="0.25">
      <c r="A15" s="28" t="s">
        <v>143</v>
      </c>
      <c r="B15" s="29" t="s">
        <v>144</v>
      </c>
      <c r="C15" s="35"/>
      <c r="D15" s="29"/>
    </row>
    <row r="16" spans="1:4" x14ac:dyDescent="0.25">
      <c r="A16" s="28" t="s">
        <v>145</v>
      </c>
      <c r="B16" s="29" t="s">
        <v>146</v>
      </c>
      <c r="C16" s="35">
        <v>92782880.609999999</v>
      </c>
      <c r="D16" s="27">
        <v>92782880.609999999</v>
      </c>
    </row>
    <row r="17" spans="1:4" x14ac:dyDescent="0.25">
      <c r="A17" s="28" t="s">
        <v>147</v>
      </c>
      <c r="B17" s="29" t="s">
        <v>148</v>
      </c>
      <c r="C17" s="35"/>
      <c r="D17" s="27"/>
    </row>
    <row r="18" spans="1:4" x14ac:dyDescent="0.25">
      <c r="A18" s="28" t="s">
        <v>149</v>
      </c>
      <c r="B18" s="29" t="s">
        <v>150</v>
      </c>
      <c r="C18" s="35"/>
      <c r="D18" s="27"/>
    </row>
    <row r="19" spans="1:4" x14ac:dyDescent="0.25">
      <c r="A19" s="28" t="s">
        <v>151</v>
      </c>
      <c r="B19" s="29" t="s">
        <v>152</v>
      </c>
      <c r="C19" s="35"/>
      <c r="D19" s="27"/>
    </row>
    <row r="20" spans="1:4" x14ac:dyDescent="0.25">
      <c r="A20" s="28" t="s">
        <v>153</v>
      </c>
      <c r="B20" s="29" t="s">
        <v>154</v>
      </c>
      <c r="C20" s="35">
        <v>9025588.7300000004</v>
      </c>
      <c r="D20" s="27">
        <v>9025588.7300000004</v>
      </c>
    </row>
    <row r="21" spans="1:4" x14ac:dyDescent="0.25">
      <c r="A21" s="28" t="s">
        <v>155</v>
      </c>
      <c r="B21" s="29" t="s">
        <v>156</v>
      </c>
      <c r="C21" s="35"/>
      <c r="D21" s="27"/>
    </row>
    <row r="22" spans="1:4" x14ac:dyDescent="0.25">
      <c r="A22" s="28" t="s">
        <v>157</v>
      </c>
      <c r="B22" s="29" t="s">
        <v>158</v>
      </c>
      <c r="C22" s="35"/>
      <c r="D22" s="27"/>
    </row>
    <row r="23" spans="1:4" x14ac:dyDescent="0.25">
      <c r="A23" s="28" t="s">
        <v>159</v>
      </c>
      <c r="B23" s="29" t="s">
        <v>160</v>
      </c>
      <c r="C23" s="41">
        <v>-77710900</v>
      </c>
      <c r="D23" s="27">
        <v>-76242000</v>
      </c>
    </row>
    <row r="24" spans="1:4" x14ac:dyDescent="0.25">
      <c r="A24" s="28" t="s">
        <v>161</v>
      </c>
      <c r="B24" s="29"/>
      <c r="C24" s="41"/>
      <c r="D24" s="27"/>
    </row>
    <row r="25" spans="1:4" ht="15.75" thickBot="1" x14ac:dyDescent="0.3">
      <c r="A25" s="25" t="s">
        <v>162</v>
      </c>
      <c r="B25" s="25" t="s">
        <v>163</v>
      </c>
      <c r="C25" s="42">
        <f>SUM(C15:C24)</f>
        <v>24097569.340000004</v>
      </c>
      <c r="D25" s="27">
        <f>D16+D20+D23</f>
        <v>25566469.340000004</v>
      </c>
    </row>
    <row r="26" spans="1:4" ht="15.75" thickBot="1" x14ac:dyDescent="0.3">
      <c r="A26" s="25" t="s">
        <v>164</v>
      </c>
      <c r="B26" s="25" t="s">
        <v>165</v>
      </c>
      <c r="C26" s="42">
        <f>C13+C25</f>
        <v>51487969.340000004</v>
      </c>
      <c r="D26" s="27">
        <f>D13+D25</f>
        <v>53352069.340000004</v>
      </c>
    </row>
    <row r="27" spans="1:4" x14ac:dyDescent="0.25">
      <c r="A27" s="1"/>
      <c r="B27" s="1"/>
      <c r="C27" s="43"/>
      <c r="D27" s="43"/>
    </row>
    <row r="28" spans="1:4" x14ac:dyDescent="0.25">
      <c r="A28" s="1"/>
      <c r="B28" s="1"/>
      <c r="C28" s="44"/>
      <c r="D28" s="45"/>
    </row>
    <row r="29" spans="1:4" x14ac:dyDescent="0.25">
      <c r="A29" s="1"/>
      <c r="B29" s="1"/>
      <c r="C29" s="44"/>
      <c r="D29" s="45"/>
    </row>
    <row r="30" spans="1:4" x14ac:dyDescent="0.25">
      <c r="A30" s="1"/>
      <c r="B30" s="1"/>
      <c r="C30" s="44"/>
      <c r="D30" s="44"/>
    </row>
    <row r="31" spans="1:4" x14ac:dyDescent="0.25">
      <c r="A31" s="1"/>
      <c r="B31" s="1" t="s">
        <v>166</v>
      </c>
      <c r="C31" s="1" t="s">
        <v>167</v>
      </c>
      <c r="D31" s="1"/>
    </row>
    <row r="32" spans="1:4" x14ac:dyDescent="0.25">
      <c r="A32" s="1"/>
      <c r="B32" s="1"/>
      <c r="C32" s="1"/>
      <c r="D32" s="46"/>
    </row>
    <row r="33" spans="1:4" x14ac:dyDescent="0.25">
      <c r="A33" s="1"/>
      <c r="B33" s="1" t="s">
        <v>168</v>
      </c>
      <c r="C33" s="1"/>
      <c r="D33" s="46"/>
    </row>
    <row r="34" spans="1:4" x14ac:dyDescent="0.25">
      <c r="A34" s="1"/>
      <c r="B34" s="1"/>
      <c r="C34" s="1"/>
      <c r="D34" s="46"/>
    </row>
  </sheetData>
  <mergeCells count="2">
    <mergeCell ref="B4:B5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9" workbookViewId="0">
      <selection activeCell="O12" sqref="O12"/>
    </sheetView>
  </sheetViews>
  <sheetFormatPr defaultRowHeight="15" x14ac:dyDescent="0.25"/>
  <cols>
    <col min="2" max="2" width="38.140625" customWidth="1"/>
    <col min="3" max="3" width="19.28515625" customWidth="1"/>
    <col min="4" max="4" width="19.85546875" customWidth="1"/>
  </cols>
  <sheetData>
    <row r="1" spans="1:4" ht="15.75" x14ac:dyDescent="0.25">
      <c r="A1" s="44"/>
      <c r="B1" s="47" t="s">
        <v>169</v>
      </c>
      <c r="C1" s="47"/>
      <c r="D1" s="48"/>
    </row>
    <row r="2" spans="1:4" x14ac:dyDescent="0.25">
      <c r="A2" s="44"/>
      <c r="B2" s="44"/>
      <c r="C2" s="44"/>
      <c r="D2" s="48"/>
    </row>
    <row r="3" spans="1:4" x14ac:dyDescent="0.25">
      <c r="A3" s="44"/>
      <c r="B3" s="49" t="s">
        <v>170</v>
      </c>
      <c r="C3" s="49"/>
      <c r="D3" s="44"/>
    </row>
    <row r="4" spans="1:4" x14ac:dyDescent="0.25">
      <c r="A4" s="44"/>
      <c r="B4" s="44" t="s">
        <v>171</v>
      </c>
      <c r="C4" s="44"/>
      <c r="D4" s="44"/>
    </row>
    <row r="5" spans="1:4" x14ac:dyDescent="0.25">
      <c r="A5" s="44"/>
      <c r="B5" s="1" t="s">
        <v>16</v>
      </c>
      <c r="C5" s="1"/>
      <c r="D5" s="44"/>
    </row>
    <row r="6" spans="1:4" x14ac:dyDescent="0.25">
      <c r="A6" s="44"/>
      <c r="B6" s="44"/>
      <c r="C6" s="44"/>
      <c r="D6" s="44" t="s">
        <v>172</v>
      </c>
    </row>
    <row r="7" spans="1:4" ht="24" x14ac:dyDescent="0.25">
      <c r="A7" s="50" t="s">
        <v>122</v>
      </c>
      <c r="B7" s="51" t="s">
        <v>173</v>
      </c>
      <c r="C7" s="52" t="s">
        <v>174</v>
      </c>
      <c r="D7" s="53" t="s">
        <v>46</v>
      </c>
    </row>
    <row r="8" spans="1:4" x14ac:dyDescent="0.25">
      <c r="A8" s="54" t="s">
        <v>124</v>
      </c>
      <c r="B8" s="55"/>
      <c r="C8" s="56" t="s">
        <v>175</v>
      </c>
      <c r="D8" s="57" t="s">
        <v>175</v>
      </c>
    </row>
    <row r="9" spans="1:4" x14ac:dyDescent="0.25">
      <c r="A9" s="58">
        <v>1</v>
      </c>
      <c r="B9" s="59" t="s">
        <v>176</v>
      </c>
      <c r="C9" s="60">
        <v>29387700</v>
      </c>
      <c r="D9" s="60">
        <v>35235800</v>
      </c>
    </row>
    <row r="10" spans="1:4" x14ac:dyDescent="0.25">
      <c r="A10" s="58">
        <v>2</v>
      </c>
      <c r="B10" s="61" t="s">
        <v>177</v>
      </c>
      <c r="C10" s="60"/>
      <c r="D10" s="60"/>
    </row>
    <row r="11" spans="1:4" x14ac:dyDescent="0.25">
      <c r="A11" s="58">
        <v>3</v>
      </c>
      <c r="B11" s="59" t="s">
        <v>178</v>
      </c>
      <c r="C11" s="62">
        <f>C9-C10</f>
        <v>29387700</v>
      </c>
      <c r="D11" s="62">
        <f>D9-D10</f>
        <v>35235800</v>
      </c>
    </row>
    <row r="12" spans="1:4" x14ac:dyDescent="0.25">
      <c r="A12" s="58">
        <v>4</v>
      </c>
      <c r="B12" s="61" t="s">
        <v>179</v>
      </c>
      <c r="C12" s="60"/>
      <c r="D12" s="60"/>
    </row>
    <row r="13" spans="1:4" x14ac:dyDescent="0.25">
      <c r="A13" s="58">
        <v>5</v>
      </c>
      <c r="B13" s="61" t="s">
        <v>180</v>
      </c>
      <c r="C13" s="60"/>
      <c r="D13" s="60"/>
    </row>
    <row r="14" spans="1:4" x14ac:dyDescent="0.25">
      <c r="A14" s="58">
        <v>6</v>
      </c>
      <c r="B14" s="61" t="s">
        <v>181</v>
      </c>
      <c r="C14" s="60"/>
      <c r="D14" s="60"/>
    </row>
    <row r="15" spans="1:4" x14ac:dyDescent="0.25">
      <c r="A15" s="58">
        <v>7</v>
      </c>
      <c r="B15" s="61" t="s">
        <v>182</v>
      </c>
      <c r="C15" s="60"/>
      <c r="D15" s="60"/>
    </row>
    <row r="16" spans="1:4" x14ac:dyDescent="0.25">
      <c r="A16" s="58">
        <v>8</v>
      </c>
      <c r="B16" s="61" t="s">
        <v>183</v>
      </c>
      <c r="C16" s="60"/>
      <c r="D16" s="60"/>
    </row>
    <row r="17" spans="1:4" x14ac:dyDescent="0.25">
      <c r="A17" s="58">
        <v>9</v>
      </c>
      <c r="B17" s="61" t="s">
        <v>184</v>
      </c>
      <c r="C17" s="60"/>
      <c r="D17" s="60"/>
    </row>
    <row r="18" spans="1:4" x14ac:dyDescent="0.25">
      <c r="A18" s="58">
        <v>10</v>
      </c>
      <c r="B18" s="61" t="s">
        <v>185</v>
      </c>
      <c r="C18" s="60">
        <v>30018600</v>
      </c>
      <c r="D18" s="60">
        <v>33603700</v>
      </c>
    </row>
    <row r="19" spans="1:4" x14ac:dyDescent="0.25">
      <c r="A19" s="58">
        <v>11</v>
      </c>
      <c r="B19" s="61" t="s">
        <v>186</v>
      </c>
      <c r="C19" s="60"/>
      <c r="D19" s="60"/>
    </row>
    <row r="20" spans="1:4" x14ac:dyDescent="0.25">
      <c r="A20" s="58">
        <v>12</v>
      </c>
      <c r="B20" s="61" t="s">
        <v>187</v>
      </c>
      <c r="C20" s="60"/>
      <c r="D20" s="60"/>
    </row>
    <row r="21" spans="1:4" x14ac:dyDescent="0.25">
      <c r="A21" s="58">
        <v>13</v>
      </c>
      <c r="B21" s="61" t="s">
        <v>188</v>
      </c>
      <c r="C21" s="60"/>
      <c r="D21" s="60"/>
    </row>
    <row r="22" spans="1:4" x14ac:dyDescent="0.25">
      <c r="A22" s="58">
        <v>14</v>
      </c>
      <c r="B22" s="61" t="s">
        <v>189</v>
      </c>
      <c r="C22" s="60"/>
      <c r="D22" s="60"/>
    </row>
    <row r="23" spans="1:4" x14ac:dyDescent="0.25">
      <c r="A23" s="58">
        <v>15</v>
      </c>
      <c r="B23" s="61" t="s">
        <v>190</v>
      </c>
      <c r="C23" s="60"/>
      <c r="D23" s="60"/>
    </row>
    <row r="24" spans="1:4" x14ac:dyDescent="0.25">
      <c r="A24" s="58">
        <v>16</v>
      </c>
      <c r="B24" s="61" t="s">
        <v>191</v>
      </c>
      <c r="C24" s="60"/>
      <c r="D24" s="60"/>
    </row>
    <row r="25" spans="1:4" x14ac:dyDescent="0.25">
      <c r="A25" s="58">
        <v>17</v>
      </c>
      <c r="B25" s="61" t="s">
        <v>192</v>
      </c>
      <c r="C25" s="60"/>
      <c r="D25" s="60"/>
    </row>
    <row r="26" spans="1:4" x14ac:dyDescent="0.25">
      <c r="A26" s="58">
        <v>18</v>
      </c>
      <c r="B26" s="59" t="s">
        <v>193</v>
      </c>
      <c r="C26" s="62">
        <v>-630900</v>
      </c>
      <c r="D26" s="62">
        <f>D11-D18</f>
        <v>1632100</v>
      </c>
    </row>
    <row r="27" spans="1:4" x14ac:dyDescent="0.25">
      <c r="A27" s="58">
        <v>19</v>
      </c>
      <c r="B27" s="61" t="s">
        <v>194</v>
      </c>
      <c r="C27" s="62"/>
      <c r="D27" s="62">
        <v>163210</v>
      </c>
    </row>
    <row r="28" spans="1:4" x14ac:dyDescent="0.25">
      <c r="A28" s="58">
        <v>20</v>
      </c>
      <c r="B28" s="59" t="s">
        <v>195</v>
      </c>
      <c r="C28" s="60">
        <f>C26</f>
        <v>-630900</v>
      </c>
      <c r="D28" s="60">
        <f>D26-D27</f>
        <v>1468890</v>
      </c>
    </row>
    <row r="29" spans="1:4" x14ac:dyDescent="0.25">
      <c r="A29" s="58">
        <v>21</v>
      </c>
      <c r="B29" s="59" t="s">
        <v>196</v>
      </c>
      <c r="C29" s="60">
        <f>+D29+E29+F29+G29</f>
        <v>0</v>
      </c>
      <c r="D29" s="60"/>
    </row>
    <row r="30" spans="1:4" x14ac:dyDescent="0.25">
      <c r="A30" s="53">
        <v>22</v>
      </c>
      <c r="B30" s="59" t="s">
        <v>197</v>
      </c>
      <c r="C30" s="60"/>
      <c r="D30" s="60"/>
    </row>
    <row r="31" spans="1:4" x14ac:dyDescent="0.25">
      <c r="A31" s="58">
        <v>23</v>
      </c>
      <c r="B31" s="63" t="s">
        <v>198</v>
      </c>
      <c r="C31" s="64"/>
      <c r="D31" s="62"/>
    </row>
    <row r="32" spans="1:4" x14ac:dyDescent="0.25">
      <c r="A32" s="65"/>
      <c r="B32" s="66" t="s">
        <v>199</v>
      </c>
      <c r="C32" s="67"/>
      <c r="D32" s="62"/>
    </row>
    <row r="33" spans="1:4" x14ac:dyDescent="0.25">
      <c r="A33" s="65"/>
      <c r="B33" s="61" t="s">
        <v>200</v>
      </c>
      <c r="C33" s="68"/>
      <c r="D33" s="61"/>
    </row>
    <row r="34" spans="1:4" x14ac:dyDescent="0.25">
      <c r="A34" s="69"/>
      <c r="B34" s="61" t="s">
        <v>201</v>
      </c>
      <c r="C34" s="68"/>
      <c r="D34" s="61"/>
    </row>
    <row r="35" spans="1:4" x14ac:dyDescent="0.25">
      <c r="A35" s="58">
        <v>24</v>
      </c>
      <c r="B35" s="59" t="s">
        <v>202</v>
      </c>
      <c r="C35" s="70"/>
      <c r="D35" s="61"/>
    </row>
    <row r="36" spans="1:4" x14ac:dyDescent="0.25">
      <c r="A36" s="58">
        <v>25</v>
      </c>
      <c r="B36" s="59" t="s">
        <v>203</v>
      </c>
      <c r="C36" s="70"/>
      <c r="D36" s="61"/>
    </row>
    <row r="37" spans="1:4" x14ac:dyDescent="0.25">
      <c r="A37" s="71"/>
      <c r="B37" s="72"/>
      <c r="C37" s="72"/>
      <c r="D37" s="73"/>
    </row>
    <row r="38" spans="1:4" x14ac:dyDescent="0.25">
      <c r="A38" s="71"/>
      <c r="B38" s="72"/>
      <c r="C38" s="72"/>
      <c r="D38" s="73"/>
    </row>
    <row r="39" spans="1:4" x14ac:dyDescent="0.25">
      <c r="A39" s="71"/>
      <c r="B39" s="72"/>
      <c r="C39" s="72"/>
      <c r="D39" s="73"/>
    </row>
    <row r="40" spans="1:4" x14ac:dyDescent="0.25">
      <c r="A40" s="44"/>
      <c r="B40" s="44"/>
      <c r="C40" s="44"/>
      <c r="D40" s="44"/>
    </row>
    <row r="41" spans="1:4" x14ac:dyDescent="0.25">
      <c r="A41" s="44"/>
      <c r="B41" s="2" t="s">
        <v>204</v>
      </c>
      <c r="C41" s="44"/>
      <c r="D41" s="44"/>
    </row>
    <row r="42" spans="1:4" x14ac:dyDescent="0.25">
      <c r="A42" s="44"/>
      <c r="B42" s="44"/>
      <c r="C42" s="44"/>
      <c r="D42" s="44"/>
    </row>
    <row r="43" spans="1:4" x14ac:dyDescent="0.25">
      <c r="A43" s="44"/>
      <c r="B43" s="44" t="s">
        <v>36</v>
      </c>
      <c r="C43" s="44"/>
      <c r="D43" s="73"/>
    </row>
  </sheetData>
  <mergeCells count="1">
    <mergeCell ref="B7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9" workbookViewId="0">
      <selection activeCell="Q8" sqref="Q8"/>
    </sheetView>
  </sheetViews>
  <sheetFormatPr defaultRowHeight="15" x14ac:dyDescent="0.25"/>
  <cols>
    <col min="1" max="1" width="6.7109375" customWidth="1"/>
    <col min="3" max="3" width="15.28515625" customWidth="1"/>
    <col min="6" max="6" width="14.140625" customWidth="1"/>
    <col min="9" max="9" width="16.5703125" customWidth="1"/>
    <col min="10" max="10" width="17" customWidth="1"/>
  </cols>
  <sheetData>
    <row r="1" spans="1:10" x14ac:dyDescent="0.25">
      <c r="A1" s="74"/>
      <c r="B1" s="74"/>
      <c r="C1" s="74"/>
      <c r="D1" s="75" t="s">
        <v>205</v>
      </c>
      <c r="E1" s="75"/>
      <c r="F1" s="75"/>
      <c r="G1" s="74"/>
      <c r="H1" s="74"/>
      <c r="I1" s="74"/>
      <c r="J1" s="74" t="s">
        <v>206</v>
      </c>
    </row>
    <row r="2" spans="1:10" x14ac:dyDescent="0.25">
      <c r="A2" s="74"/>
      <c r="B2" s="76" t="s">
        <v>170</v>
      </c>
      <c r="C2" s="74"/>
      <c r="D2" s="74"/>
      <c r="E2" s="74"/>
      <c r="F2" s="75"/>
      <c r="G2" s="74"/>
      <c r="H2" s="74"/>
      <c r="I2" s="74"/>
      <c r="J2" s="74"/>
    </row>
    <row r="3" spans="1:10" x14ac:dyDescent="0.25">
      <c r="A3" s="74"/>
      <c r="B3" s="74" t="s">
        <v>207</v>
      </c>
      <c r="C3" s="74"/>
      <c r="D3" s="74"/>
      <c r="E3" s="74"/>
      <c r="F3" s="74"/>
      <c r="G3" s="74"/>
      <c r="H3" s="74" t="s">
        <v>208</v>
      </c>
      <c r="I3" s="74"/>
      <c r="J3" s="74"/>
    </row>
    <row r="4" spans="1:10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5">
      <c r="A5" s="74"/>
      <c r="B5" s="74"/>
      <c r="C5" s="74"/>
      <c r="D5" s="74"/>
      <c r="E5" s="74"/>
      <c r="F5" s="74"/>
      <c r="G5" s="74"/>
      <c r="H5" s="74"/>
      <c r="I5" s="74"/>
      <c r="J5" s="74" t="s">
        <v>209</v>
      </c>
    </row>
    <row r="6" spans="1:10" ht="21" x14ac:dyDescent="0.25">
      <c r="A6" s="77" t="s">
        <v>210</v>
      </c>
      <c r="B6" s="78" t="s">
        <v>211</v>
      </c>
      <c r="C6" s="78" t="s">
        <v>212</v>
      </c>
      <c r="D6" s="79" t="s">
        <v>213</v>
      </c>
      <c r="E6" s="79" t="s">
        <v>214</v>
      </c>
      <c r="F6" s="79" t="s">
        <v>215</v>
      </c>
      <c r="G6" s="79" t="s">
        <v>216</v>
      </c>
      <c r="H6" s="79" t="s">
        <v>217</v>
      </c>
      <c r="I6" s="79" t="s">
        <v>218</v>
      </c>
      <c r="J6" s="79" t="s">
        <v>219</v>
      </c>
    </row>
    <row r="7" spans="1:10" ht="21" x14ac:dyDescent="0.25">
      <c r="A7" s="80"/>
      <c r="B7" s="80"/>
      <c r="C7" s="80"/>
      <c r="D7" s="81" t="s">
        <v>220</v>
      </c>
      <c r="E7" s="81" t="s">
        <v>221</v>
      </c>
      <c r="F7" s="81" t="s">
        <v>222</v>
      </c>
      <c r="G7" s="81" t="s">
        <v>223</v>
      </c>
      <c r="H7" s="81" t="s">
        <v>224</v>
      </c>
      <c r="I7" s="81" t="s">
        <v>225</v>
      </c>
      <c r="J7" s="81" t="s">
        <v>226</v>
      </c>
    </row>
    <row r="8" spans="1:10" x14ac:dyDescent="0.25">
      <c r="A8" s="82">
        <v>1</v>
      </c>
      <c r="B8" s="83" t="s">
        <v>227</v>
      </c>
      <c r="C8" s="38">
        <v>92782880.609999999</v>
      </c>
      <c r="D8" s="38"/>
      <c r="E8" s="38"/>
      <c r="F8" s="38">
        <v>9025588.7300000004</v>
      </c>
      <c r="G8" s="38"/>
      <c r="H8" s="38"/>
      <c r="I8" s="84">
        <v>-77080000</v>
      </c>
      <c r="J8" s="38">
        <f>SUM(C8:I8)</f>
        <v>24728469.340000004</v>
      </c>
    </row>
    <row r="9" spans="1:10" ht="84" x14ac:dyDescent="0.25">
      <c r="A9" s="82">
        <v>2</v>
      </c>
      <c r="B9" s="82" t="s">
        <v>228</v>
      </c>
      <c r="C9" s="35"/>
      <c r="D9" s="35"/>
      <c r="E9" s="35"/>
      <c r="F9" s="35"/>
      <c r="G9" s="35"/>
      <c r="H9" s="35"/>
      <c r="I9" s="35"/>
      <c r="J9" s="38"/>
    </row>
    <row r="10" spans="1:10" ht="31.5" x14ac:dyDescent="0.25">
      <c r="A10" s="82">
        <v>3</v>
      </c>
      <c r="B10" s="85" t="s">
        <v>229</v>
      </c>
      <c r="C10" s="35"/>
      <c r="D10" s="35"/>
      <c r="E10" s="35"/>
      <c r="F10" s="35"/>
      <c r="G10" s="35"/>
      <c r="H10" s="35"/>
      <c r="I10" s="35"/>
      <c r="J10" s="38">
        <f t="shared" ref="J10:J15" si="0">SUM(C10:I10)</f>
        <v>0</v>
      </c>
    </row>
    <row r="11" spans="1:10" ht="42" x14ac:dyDescent="0.25">
      <c r="A11" s="82">
        <v>4</v>
      </c>
      <c r="B11" s="82" t="s">
        <v>197</v>
      </c>
      <c r="C11" s="40"/>
      <c r="D11" s="40"/>
      <c r="E11" s="40"/>
      <c r="F11" s="40"/>
      <c r="G11" s="40"/>
      <c r="H11" s="40"/>
      <c r="I11" s="40">
        <v>-630900</v>
      </c>
      <c r="J11" s="38">
        <f>I11</f>
        <v>-630900</v>
      </c>
    </row>
    <row r="12" spans="1:10" ht="31.5" x14ac:dyDescent="0.25">
      <c r="A12" s="82">
        <v>5</v>
      </c>
      <c r="B12" s="82" t="s">
        <v>198</v>
      </c>
      <c r="C12" s="35"/>
      <c r="D12" s="35"/>
      <c r="E12" s="35"/>
      <c r="F12" s="35"/>
      <c r="G12" s="35"/>
      <c r="H12" s="35"/>
      <c r="I12" s="35"/>
      <c r="J12" s="38">
        <f t="shared" si="0"/>
        <v>0</v>
      </c>
    </row>
    <row r="13" spans="1:10" ht="31.5" x14ac:dyDescent="0.25">
      <c r="A13" s="82">
        <v>6</v>
      </c>
      <c r="B13" s="82" t="s">
        <v>230</v>
      </c>
      <c r="C13" s="35"/>
      <c r="D13" s="35"/>
      <c r="E13" s="35"/>
      <c r="F13" s="35"/>
      <c r="G13" s="35"/>
      <c r="H13" s="86"/>
      <c r="I13" s="35"/>
      <c r="J13" s="38">
        <f>SUM(C13:I13)</f>
        <v>0</v>
      </c>
    </row>
    <row r="14" spans="1:10" ht="31.5" x14ac:dyDescent="0.25">
      <c r="A14" s="82">
        <v>7</v>
      </c>
      <c r="B14" s="82" t="s">
        <v>231</v>
      </c>
      <c r="C14" s="35"/>
      <c r="D14" s="35"/>
      <c r="E14" s="35"/>
      <c r="F14" s="35"/>
      <c r="G14" s="35"/>
      <c r="H14" s="35"/>
      <c r="I14" s="35"/>
      <c r="J14" s="38">
        <f t="shared" si="0"/>
        <v>0</v>
      </c>
    </row>
    <row r="15" spans="1:10" ht="52.5" x14ac:dyDescent="0.25">
      <c r="A15" s="82">
        <v>8</v>
      </c>
      <c r="B15" s="82" t="s">
        <v>232</v>
      </c>
      <c r="C15" s="35"/>
      <c r="D15" s="35"/>
      <c r="E15" s="35"/>
      <c r="F15" s="35"/>
      <c r="G15" s="35"/>
      <c r="H15" s="35"/>
      <c r="I15" s="35"/>
      <c r="J15" s="38">
        <f t="shared" si="0"/>
        <v>0</v>
      </c>
    </row>
    <row r="16" spans="1:10" ht="63" x14ac:dyDescent="0.25">
      <c r="A16" s="82">
        <v>9</v>
      </c>
      <c r="B16" s="85" t="s">
        <v>233</v>
      </c>
      <c r="C16" s="35">
        <f>SUM(C8:C15)</f>
        <v>92782880.609999999</v>
      </c>
      <c r="D16" s="35">
        <f t="shared" ref="D16:H16" si="1">SUM(D8:D15)</f>
        <v>0</v>
      </c>
      <c r="E16" s="35">
        <f t="shared" si="1"/>
        <v>0</v>
      </c>
      <c r="F16" s="35">
        <f t="shared" si="1"/>
        <v>9025588.7300000004</v>
      </c>
      <c r="G16" s="35">
        <f t="shared" si="1"/>
        <v>0</v>
      </c>
      <c r="H16" s="35">
        <f t="shared" si="1"/>
        <v>0</v>
      </c>
      <c r="I16" s="35">
        <f>I8+I11</f>
        <v>-77710900</v>
      </c>
      <c r="J16" s="35">
        <f>J8+J11</f>
        <v>24097569.340000004</v>
      </c>
    </row>
    <row r="17" spans="1:10" ht="84" x14ac:dyDescent="0.25">
      <c r="A17" s="82">
        <v>10</v>
      </c>
      <c r="B17" s="82" t="s">
        <v>228</v>
      </c>
      <c r="C17" s="35"/>
      <c r="D17" s="35"/>
      <c r="E17" s="35"/>
      <c r="F17" s="35"/>
      <c r="G17" s="35"/>
      <c r="H17" s="35"/>
      <c r="I17" s="35"/>
      <c r="J17" s="38">
        <f t="shared" ref="J17:J18" si="2">SUM(C17:I17)</f>
        <v>0</v>
      </c>
    </row>
    <row r="18" spans="1:10" ht="31.5" x14ac:dyDescent="0.25">
      <c r="A18" s="82">
        <v>11</v>
      </c>
      <c r="B18" s="85" t="s">
        <v>229</v>
      </c>
      <c r="C18" s="35"/>
      <c r="D18" s="35"/>
      <c r="E18" s="35"/>
      <c r="F18" s="35"/>
      <c r="G18" s="35"/>
      <c r="H18" s="35"/>
      <c r="I18" s="35"/>
      <c r="J18" s="38">
        <f t="shared" si="2"/>
        <v>0</v>
      </c>
    </row>
    <row r="19" spans="1:10" ht="42" x14ac:dyDescent="0.25">
      <c r="A19" s="82">
        <v>12</v>
      </c>
      <c r="B19" s="82" t="s">
        <v>197</v>
      </c>
      <c r="C19" s="40"/>
      <c r="D19" s="40"/>
      <c r="E19" s="40"/>
      <c r="F19" s="40"/>
      <c r="G19" s="40"/>
      <c r="H19" s="40"/>
      <c r="I19" s="40">
        <v>1468900</v>
      </c>
      <c r="J19" s="38">
        <f>I19</f>
        <v>1468900</v>
      </c>
    </row>
    <row r="20" spans="1:10" ht="31.5" x14ac:dyDescent="0.25">
      <c r="A20" s="82">
        <v>13</v>
      </c>
      <c r="B20" s="82" t="s">
        <v>198</v>
      </c>
      <c r="C20" s="35"/>
      <c r="D20" s="35"/>
      <c r="E20" s="35"/>
      <c r="F20" s="35"/>
      <c r="G20" s="35"/>
      <c r="H20" s="35"/>
      <c r="I20" s="35"/>
      <c r="J20" s="38">
        <f t="shared" ref="J20" si="3">SUM(C20:I20)</f>
        <v>0</v>
      </c>
    </row>
    <row r="21" spans="1:10" ht="31.5" x14ac:dyDescent="0.25">
      <c r="A21" s="82">
        <v>14</v>
      </c>
      <c r="B21" s="82" t="s">
        <v>230</v>
      </c>
      <c r="C21" s="35"/>
      <c r="D21" s="35"/>
      <c r="E21" s="35"/>
      <c r="F21" s="35"/>
      <c r="G21" s="35"/>
      <c r="H21" s="86"/>
      <c r="I21" s="35"/>
      <c r="J21" s="38">
        <f>SUM(C21:I21)</f>
        <v>0</v>
      </c>
    </row>
    <row r="22" spans="1:10" ht="31.5" x14ac:dyDescent="0.25">
      <c r="A22" s="82">
        <v>15</v>
      </c>
      <c r="B22" s="82" t="s">
        <v>231</v>
      </c>
      <c r="C22" s="35"/>
      <c r="D22" s="35"/>
      <c r="E22" s="35"/>
      <c r="F22" s="35"/>
      <c r="G22" s="35"/>
      <c r="H22" s="35"/>
      <c r="I22" s="35"/>
      <c r="J22" s="38">
        <f t="shared" ref="J22:J23" si="4">SUM(C22:I22)</f>
        <v>0</v>
      </c>
    </row>
    <row r="23" spans="1:10" ht="52.5" x14ac:dyDescent="0.25">
      <c r="A23" s="82">
        <v>16</v>
      </c>
      <c r="B23" s="82" t="s">
        <v>232</v>
      </c>
      <c r="C23" s="35"/>
      <c r="D23" s="35"/>
      <c r="E23" s="35"/>
      <c r="F23" s="35"/>
      <c r="G23" s="35"/>
      <c r="H23" s="35"/>
      <c r="I23" s="35"/>
      <c r="J23" s="38">
        <f t="shared" si="4"/>
        <v>0</v>
      </c>
    </row>
    <row r="24" spans="1:10" ht="63" x14ac:dyDescent="0.25">
      <c r="A24" s="82">
        <v>17</v>
      </c>
      <c r="B24" s="85" t="s">
        <v>234</v>
      </c>
      <c r="C24" s="35">
        <f>SUM(C16:C23)</f>
        <v>92782880.609999999</v>
      </c>
      <c r="D24" s="35">
        <f t="shared" ref="D24:H24" si="5">SUM(D16:D23)</f>
        <v>0</v>
      </c>
      <c r="E24" s="35">
        <f t="shared" si="5"/>
        <v>0</v>
      </c>
      <c r="F24" s="35">
        <f t="shared" si="5"/>
        <v>9025588.7300000004</v>
      </c>
      <c r="G24" s="35">
        <f t="shared" si="5"/>
        <v>0</v>
      </c>
      <c r="H24" s="35">
        <f t="shared" si="5"/>
        <v>0</v>
      </c>
      <c r="I24" s="35">
        <f>I16+I19</f>
        <v>-76242000</v>
      </c>
      <c r="J24" s="35">
        <f>J16+J19</f>
        <v>25566469.340000004</v>
      </c>
    </row>
    <row r="25" spans="1:10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87">
        <f>J24-'[1]st-1a'!D26</f>
        <v>0</v>
      </c>
    </row>
    <row r="27" spans="1:10" x14ac:dyDescent="0.25">
      <c r="A27" s="74"/>
      <c r="B27" s="74"/>
      <c r="C27" s="74"/>
      <c r="D27" s="2" t="s">
        <v>235</v>
      </c>
      <c r="E27" s="74"/>
      <c r="F27" s="74"/>
      <c r="G27" s="74"/>
      <c r="H27" s="74"/>
      <c r="I27" s="74"/>
      <c r="J27" s="74"/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46" workbookViewId="0">
      <selection activeCell="P7" sqref="P7"/>
    </sheetView>
  </sheetViews>
  <sheetFormatPr defaultRowHeight="15" x14ac:dyDescent="0.25"/>
  <cols>
    <col min="2" max="2" width="57.42578125" customWidth="1"/>
    <col min="3" max="3" width="19.5703125" customWidth="1"/>
    <col min="4" max="4" width="20.85546875" customWidth="1"/>
  </cols>
  <sheetData>
    <row r="1" spans="1:4" x14ac:dyDescent="0.25">
      <c r="A1" s="17"/>
      <c r="B1" s="13" t="s">
        <v>236</v>
      </c>
      <c r="C1" s="1"/>
      <c r="D1" s="1"/>
    </row>
    <row r="2" spans="1:4" x14ac:dyDescent="0.25">
      <c r="A2" s="17"/>
      <c r="B2" s="1"/>
      <c r="C2" s="1"/>
      <c r="D2" s="1"/>
    </row>
    <row r="3" spans="1:4" x14ac:dyDescent="0.25">
      <c r="A3" s="17"/>
      <c r="B3" s="88" t="s">
        <v>237</v>
      </c>
      <c r="C3" s="1" t="s">
        <v>238</v>
      </c>
      <c r="D3" s="1"/>
    </row>
    <row r="4" spans="1:4" x14ac:dyDescent="0.25">
      <c r="A4" s="17"/>
      <c r="B4" s="1" t="s">
        <v>239</v>
      </c>
      <c r="C4" s="1" t="s">
        <v>240</v>
      </c>
      <c r="D4" s="1"/>
    </row>
    <row r="5" spans="1:4" x14ac:dyDescent="0.25">
      <c r="A5" s="17" t="s">
        <v>210</v>
      </c>
      <c r="B5" s="89" t="s">
        <v>241</v>
      </c>
      <c r="C5" s="90" t="s">
        <v>125</v>
      </c>
      <c r="D5" s="61" t="s">
        <v>46</v>
      </c>
    </row>
    <row r="6" spans="1:4" x14ac:dyDescent="0.25">
      <c r="A6" s="28">
        <v>1</v>
      </c>
      <c r="B6" s="91" t="s">
        <v>242</v>
      </c>
      <c r="C6" s="92"/>
      <c r="D6" s="36"/>
    </row>
    <row r="7" spans="1:4" x14ac:dyDescent="0.25">
      <c r="A7" s="28" t="s">
        <v>243</v>
      </c>
      <c r="B7" s="93" t="s">
        <v>244</v>
      </c>
      <c r="C7" s="94"/>
      <c r="D7" s="95"/>
    </row>
    <row r="8" spans="1:4" x14ac:dyDescent="0.25">
      <c r="A8" s="96"/>
      <c r="B8" s="93" t="s">
        <v>245</v>
      </c>
      <c r="C8" s="97">
        <v>29387700</v>
      </c>
      <c r="D8" s="95">
        <v>34563800</v>
      </c>
    </row>
    <row r="9" spans="1:4" x14ac:dyDescent="0.25">
      <c r="A9" s="98"/>
      <c r="B9" s="93" t="s">
        <v>246</v>
      </c>
      <c r="C9" s="99"/>
      <c r="D9" s="95"/>
    </row>
    <row r="10" spans="1:4" x14ac:dyDescent="0.25">
      <c r="A10" s="98"/>
      <c r="B10" s="93" t="s">
        <v>247</v>
      </c>
      <c r="C10" s="94"/>
      <c r="D10" s="95"/>
    </row>
    <row r="11" spans="1:4" x14ac:dyDescent="0.25">
      <c r="A11" s="98"/>
      <c r="B11" s="93" t="s">
        <v>248</v>
      </c>
      <c r="C11" s="94"/>
      <c r="D11" s="95"/>
    </row>
    <row r="12" spans="1:4" x14ac:dyDescent="0.25">
      <c r="A12" s="98"/>
      <c r="B12" s="93" t="s">
        <v>249</v>
      </c>
      <c r="C12" s="94"/>
      <c r="D12" s="95"/>
    </row>
    <row r="13" spans="1:4" x14ac:dyDescent="0.25">
      <c r="A13" s="100"/>
      <c r="B13" s="93" t="s">
        <v>250</v>
      </c>
      <c r="C13" s="99"/>
      <c r="D13" s="95"/>
    </row>
    <row r="14" spans="1:4" x14ac:dyDescent="0.25">
      <c r="A14" s="28" t="s">
        <v>251</v>
      </c>
      <c r="B14" s="91" t="s">
        <v>252</v>
      </c>
      <c r="C14" s="99">
        <f>C23+C21+C20+C19+C18+C17+C16+C15</f>
        <v>28715700</v>
      </c>
      <c r="D14" s="95">
        <f>D23+D22+D21+D20+D19+D18+D17+D16+D15</f>
        <v>32333400</v>
      </c>
    </row>
    <row r="15" spans="1:4" x14ac:dyDescent="0.25">
      <c r="A15" s="96"/>
      <c r="B15" s="29" t="s">
        <v>253</v>
      </c>
      <c r="C15" s="95">
        <v>9832900</v>
      </c>
      <c r="D15" s="95">
        <v>11616100</v>
      </c>
    </row>
    <row r="16" spans="1:4" x14ac:dyDescent="0.25">
      <c r="A16" s="98"/>
      <c r="B16" s="29" t="s">
        <v>254</v>
      </c>
      <c r="C16" s="95">
        <v>2580200</v>
      </c>
      <c r="D16" s="95">
        <v>2802600</v>
      </c>
    </row>
    <row r="17" spans="1:4" x14ac:dyDescent="0.25">
      <c r="A17" s="98"/>
      <c r="B17" s="29" t="s">
        <v>255</v>
      </c>
      <c r="C17" s="95"/>
      <c r="D17" s="95"/>
    </row>
    <row r="18" spans="1:4" x14ac:dyDescent="0.25">
      <c r="A18" s="98"/>
      <c r="B18" s="29" t="s">
        <v>256</v>
      </c>
      <c r="C18" s="95">
        <v>7607700</v>
      </c>
      <c r="D18" s="95">
        <v>6167800</v>
      </c>
    </row>
    <row r="19" spans="1:4" x14ac:dyDescent="0.25">
      <c r="A19" s="98"/>
      <c r="B19" s="29" t="s">
        <v>257</v>
      </c>
      <c r="C19" s="95"/>
      <c r="D19" s="95"/>
    </row>
    <row r="20" spans="1:4" x14ac:dyDescent="0.25">
      <c r="A20" s="98"/>
      <c r="B20" s="29" t="s">
        <v>258</v>
      </c>
      <c r="C20" s="95"/>
      <c r="D20" s="95"/>
    </row>
    <row r="21" spans="1:4" x14ac:dyDescent="0.25">
      <c r="A21" s="98"/>
      <c r="B21" s="29" t="s">
        <v>259</v>
      </c>
      <c r="C21" s="95">
        <v>1661500</v>
      </c>
      <c r="D21" s="95">
        <v>1110800</v>
      </c>
    </row>
    <row r="22" spans="1:4" x14ac:dyDescent="0.25">
      <c r="A22" s="98"/>
      <c r="B22" s="29" t="s">
        <v>260</v>
      </c>
      <c r="C22" s="95"/>
      <c r="D22" s="95"/>
    </row>
    <row r="23" spans="1:4" x14ac:dyDescent="0.25">
      <c r="A23" s="100"/>
      <c r="B23" s="29" t="s">
        <v>261</v>
      </c>
      <c r="C23" s="95">
        <v>7033400</v>
      </c>
      <c r="D23" s="95">
        <v>10636100</v>
      </c>
    </row>
    <row r="24" spans="1:4" x14ac:dyDescent="0.25">
      <c r="A24" s="28" t="s">
        <v>92</v>
      </c>
      <c r="B24" s="91" t="s">
        <v>262</v>
      </c>
      <c r="C24" s="95">
        <v>672000</v>
      </c>
      <c r="D24" s="95">
        <f>D8-D14</f>
        <v>2230400</v>
      </c>
    </row>
    <row r="25" spans="1:4" x14ac:dyDescent="0.25">
      <c r="A25" s="28">
        <v>2</v>
      </c>
      <c r="B25" s="91" t="s">
        <v>263</v>
      </c>
      <c r="C25" s="99"/>
      <c r="D25" s="95"/>
    </row>
    <row r="26" spans="1:4" x14ac:dyDescent="0.25">
      <c r="A26" s="96" t="s">
        <v>264</v>
      </c>
      <c r="B26" s="91" t="s">
        <v>244</v>
      </c>
      <c r="C26" s="92"/>
      <c r="D26" s="95"/>
    </row>
    <row r="27" spans="1:4" x14ac:dyDescent="0.25">
      <c r="A27" s="96"/>
      <c r="B27" s="101" t="s">
        <v>265</v>
      </c>
      <c r="C27" s="92"/>
      <c r="D27" s="95"/>
    </row>
    <row r="28" spans="1:4" x14ac:dyDescent="0.25">
      <c r="A28" s="98"/>
      <c r="B28" s="101" t="s">
        <v>266</v>
      </c>
      <c r="C28" s="94"/>
      <c r="D28" s="95"/>
    </row>
    <row r="29" spans="1:4" x14ac:dyDescent="0.25">
      <c r="A29" s="98"/>
      <c r="B29" s="101" t="s">
        <v>267</v>
      </c>
      <c r="C29" s="94"/>
      <c r="D29" s="95"/>
    </row>
    <row r="30" spans="1:4" x14ac:dyDescent="0.25">
      <c r="A30" s="98"/>
      <c r="B30" s="101" t="s">
        <v>268</v>
      </c>
      <c r="C30" s="94"/>
      <c r="D30" s="95"/>
    </row>
    <row r="31" spans="1:4" x14ac:dyDescent="0.25">
      <c r="A31" s="98"/>
      <c r="B31" s="101" t="s">
        <v>269</v>
      </c>
      <c r="C31" s="94"/>
      <c r="D31" s="95"/>
    </row>
    <row r="32" spans="1:4" x14ac:dyDescent="0.25">
      <c r="A32" s="98"/>
      <c r="B32" s="101" t="s">
        <v>270</v>
      </c>
      <c r="C32" s="94"/>
      <c r="D32" s="95"/>
    </row>
    <row r="33" spans="1:4" x14ac:dyDescent="0.25">
      <c r="A33" s="98"/>
      <c r="B33" s="101" t="s">
        <v>271</v>
      </c>
      <c r="C33" s="94"/>
      <c r="D33" s="95"/>
    </row>
    <row r="34" spans="1:4" x14ac:dyDescent="0.25">
      <c r="A34" s="100"/>
      <c r="B34" s="101"/>
      <c r="C34" s="94"/>
      <c r="D34" s="95"/>
    </row>
    <row r="35" spans="1:4" x14ac:dyDescent="0.25">
      <c r="A35" s="28" t="s">
        <v>139</v>
      </c>
      <c r="B35" s="29" t="s">
        <v>252</v>
      </c>
      <c r="C35" s="94"/>
      <c r="D35" s="95"/>
    </row>
    <row r="36" spans="1:4" x14ac:dyDescent="0.25">
      <c r="A36" s="98"/>
      <c r="B36" s="29" t="s">
        <v>272</v>
      </c>
      <c r="C36" s="94"/>
      <c r="D36" s="95"/>
    </row>
    <row r="37" spans="1:4" x14ac:dyDescent="0.25">
      <c r="A37" s="98"/>
      <c r="B37" s="29" t="s">
        <v>273</v>
      </c>
      <c r="C37" s="94"/>
      <c r="D37" s="95"/>
    </row>
    <row r="38" spans="1:4" x14ac:dyDescent="0.25">
      <c r="A38" s="98"/>
      <c r="B38" s="29" t="s">
        <v>274</v>
      </c>
      <c r="C38" s="94"/>
      <c r="D38" s="95"/>
    </row>
    <row r="39" spans="1:4" x14ac:dyDescent="0.25">
      <c r="A39" s="98"/>
      <c r="B39" s="29" t="s">
        <v>275</v>
      </c>
      <c r="C39" s="94"/>
      <c r="D39" s="95"/>
    </row>
    <row r="40" spans="1:4" x14ac:dyDescent="0.25">
      <c r="A40" s="98"/>
      <c r="B40" s="29" t="s">
        <v>276</v>
      </c>
      <c r="C40" s="94"/>
      <c r="D40" s="95"/>
    </row>
    <row r="41" spans="1:4" x14ac:dyDescent="0.25">
      <c r="A41" s="98"/>
      <c r="B41" s="29"/>
      <c r="C41" s="94"/>
      <c r="D41" s="95"/>
    </row>
    <row r="42" spans="1:4" x14ac:dyDescent="0.25">
      <c r="A42" s="100"/>
      <c r="B42" s="91"/>
      <c r="C42" s="94"/>
      <c r="D42" s="95"/>
    </row>
    <row r="43" spans="1:4" x14ac:dyDescent="0.25">
      <c r="A43" s="28" t="s">
        <v>141</v>
      </c>
      <c r="B43" s="91" t="s">
        <v>277</v>
      </c>
      <c r="C43" s="94"/>
      <c r="D43" s="95"/>
    </row>
    <row r="44" spans="1:4" x14ac:dyDescent="0.25">
      <c r="A44" s="28">
        <v>3</v>
      </c>
      <c r="B44" s="91" t="s">
        <v>278</v>
      </c>
      <c r="C44" s="94"/>
      <c r="D44" s="95"/>
    </row>
    <row r="45" spans="1:4" x14ac:dyDescent="0.25">
      <c r="A45" s="28" t="s">
        <v>279</v>
      </c>
      <c r="B45" s="29" t="s">
        <v>244</v>
      </c>
      <c r="C45" s="99"/>
      <c r="D45" s="95"/>
    </row>
    <row r="46" spans="1:4" x14ac:dyDescent="0.25">
      <c r="A46" s="96"/>
      <c r="B46" s="29" t="s">
        <v>280</v>
      </c>
      <c r="C46" s="99"/>
      <c r="D46" s="95"/>
    </row>
    <row r="47" spans="1:4" x14ac:dyDescent="0.25">
      <c r="A47" s="98"/>
      <c r="B47" s="29" t="s">
        <v>281</v>
      </c>
      <c r="C47" s="99"/>
      <c r="D47" s="95"/>
    </row>
    <row r="48" spans="1:4" x14ac:dyDescent="0.25">
      <c r="A48" s="98"/>
      <c r="B48" s="29" t="s">
        <v>282</v>
      </c>
      <c r="C48" s="99"/>
      <c r="D48" s="95"/>
    </row>
    <row r="49" spans="1:4" x14ac:dyDescent="0.25">
      <c r="A49" s="100"/>
      <c r="B49" s="29"/>
      <c r="C49" s="99"/>
      <c r="D49" s="95"/>
    </row>
    <row r="50" spans="1:4" x14ac:dyDescent="0.25">
      <c r="A50" s="28" t="s">
        <v>283</v>
      </c>
      <c r="B50" s="29" t="s">
        <v>252</v>
      </c>
      <c r="C50" s="99"/>
      <c r="D50" s="95"/>
    </row>
    <row r="51" spans="1:4" x14ac:dyDescent="0.25">
      <c r="A51" s="96"/>
      <c r="B51" s="29" t="s">
        <v>284</v>
      </c>
      <c r="C51" s="99"/>
      <c r="D51" s="95"/>
    </row>
    <row r="52" spans="1:4" x14ac:dyDescent="0.25">
      <c r="A52" s="98"/>
      <c r="B52" s="29" t="s">
        <v>285</v>
      </c>
      <c r="C52" s="99"/>
      <c r="D52" s="95"/>
    </row>
    <row r="53" spans="1:4" x14ac:dyDescent="0.25">
      <c r="A53" s="98"/>
      <c r="B53" s="29" t="s">
        <v>286</v>
      </c>
      <c r="C53" s="99"/>
      <c r="D53" s="95"/>
    </row>
    <row r="54" spans="1:4" x14ac:dyDescent="0.25">
      <c r="A54" s="98"/>
      <c r="B54" s="29" t="s">
        <v>287</v>
      </c>
      <c r="C54" s="99"/>
      <c r="D54" s="95"/>
    </row>
    <row r="55" spans="1:4" x14ac:dyDescent="0.25">
      <c r="A55" s="100"/>
      <c r="B55" s="29"/>
      <c r="C55" s="99"/>
      <c r="D55" s="95"/>
    </row>
    <row r="56" spans="1:4" x14ac:dyDescent="0.25">
      <c r="A56" s="28" t="s">
        <v>288</v>
      </c>
      <c r="B56" s="91" t="s">
        <v>289</v>
      </c>
      <c r="C56" s="99"/>
      <c r="D56" s="95"/>
    </row>
    <row r="57" spans="1:4" x14ac:dyDescent="0.25">
      <c r="A57" s="28">
        <v>4</v>
      </c>
      <c r="B57" s="91" t="s">
        <v>290</v>
      </c>
      <c r="C57" s="99">
        <v>672000</v>
      </c>
      <c r="D57" s="95">
        <f>D24</f>
        <v>2230400</v>
      </c>
    </row>
    <row r="58" spans="1:4" x14ac:dyDescent="0.25">
      <c r="A58" s="28">
        <v>5</v>
      </c>
      <c r="B58" s="102" t="s">
        <v>291</v>
      </c>
      <c r="C58" s="99"/>
      <c r="D58" s="95">
        <v>672000</v>
      </c>
    </row>
    <row r="59" spans="1:4" x14ac:dyDescent="0.25">
      <c r="A59" s="28">
        <v>6</v>
      </c>
      <c r="B59" s="102" t="s">
        <v>292</v>
      </c>
      <c r="C59" s="99">
        <v>672000</v>
      </c>
      <c r="D59" s="27">
        <f>D57+D58</f>
        <v>2902400</v>
      </c>
    </row>
    <row r="60" spans="1:4" x14ac:dyDescent="0.25">
      <c r="A60" s="103"/>
      <c r="B60" s="104"/>
      <c r="C60" s="105"/>
      <c r="D60" s="106"/>
    </row>
    <row r="61" spans="1:4" x14ac:dyDescent="0.25">
      <c r="A61" s="103"/>
      <c r="B61" s="104"/>
      <c r="C61" s="105"/>
      <c r="D61" s="106"/>
    </row>
    <row r="62" spans="1:4" x14ac:dyDescent="0.25">
      <c r="A62" s="17"/>
      <c r="B62" s="1" t="s">
        <v>293</v>
      </c>
      <c r="C62" s="107" t="s">
        <v>294</v>
      </c>
      <c r="D62" s="1"/>
    </row>
    <row r="63" spans="1:4" x14ac:dyDescent="0.25">
      <c r="A63" s="17"/>
      <c r="B63" s="1"/>
      <c r="C63" s="46"/>
      <c r="D63" s="1"/>
    </row>
    <row r="64" spans="1:4" x14ac:dyDescent="0.25">
      <c r="A64" s="17"/>
      <c r="B64" s="1" t="s">
        <v>295</v>
      </c>
      <c r="C64" s="1"/>
      <c r="D6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N22" sqref="N22"/>
    </sheetView>
  </sheetViews>
  <sheetFormatPr defaultRowHeight="15" x14ac:dyDescent="0.25"/>
  <sheetData>
    <row r="1" spans="1:13" ht="15.75" x14ac:dyDescent="0.25">
      <c r="A1" s="1" t="e">
        <f>+A1:H40A4:H41F8A4:H32</f>
        <v>#NAME?</v>
      </c>
      <c r="B1" s="1"/>
      <c r="C1" s="14" t="s">
        <v>296</v>
      </c>
      <c r="D1" s="1"/>
      <c r="E1" s="1"/>
      <c r="F1" s="1"/>
      <c r="G1" s="1"/>
      <c r="H1" s="1"/>
    </row>
    <row r="2" spans="1:13" ht="15.75" x14ac:dyDescent="0.25">
      <c r="A2" s="1"/>
      <c r="B2" s="1"/>
      <c r="C2" s="14"/>
      <c r="D2" s="1"/>
      <c r="E2" s="1"/>
      <c r="F2" s="1"/>
      <c r="G2" s="1"/>
      <c r="H2" s="1"/>
    </row>
    <row r="3" spans="1:13" ht="15.75" x14ac:dyDescent="0.25">
      <c r="A3" s="1"/>
      <c r="B3" s="1"/>
      <c r="C3" s="14"/>
      <c r="D3" s="1"/>
      <c r="E3" s="1"/>
      <c r="F3" s="1"/>
      <c r="G3" s="1"/>
      <c r="H3" s="1"/>
    </row>
    <row r="4" spans="1:13" x14ac:dyDescent="0.25">
      <c r="A4" s="1"/>
      <c r="B4" s="1"/>
      <c r="C4" s="1"/>
      <c r="D4" s="1"/>
      <c r="E4" s="1"/>
      <c r="F4" s="1"/>
      <c r="G4" s="1"/>
      <c r="H4" s="1"/>
    </row>
    <row r="5" spans="1:13" x14ac:dyDescent="0.25">
      <c r="A5" s="108" t="s">
        <v>297</v>
      </c>
      <c r="B5" s="108"/>
      <c r="C5" s="108"/>
      <c r="D5" s="1"/>
      <c r="E5" s="1"/>
      <c r="F5" s="1" t="s">
        <v>298</v>
      </c>
      <c r="G5" s="1"/>
      <c r="H5" s="1"/>
    </row>
    <row r="6" spans="1:13" x14ac:dyDescent="0.25">
      <c r="A6" s="1" t="s">
        <v>299</v>
      </c>
      <c r="B6" s="1"/>
      <c r="C6" s="1"/>
      <c r="D6" s="1"/>
      <c r="E6" s="1"/>
      <c r="F6" s="1"/>
      <c r="G6" s="1"/>
      <c r="H6" s="1"/>
    </row>
    <row r="7" spans="1:13" x14ac:dyDescent="0.25">
      <c r="A7" s="1"/>
      <c r="B7" s="1"/>
      <c r="C7" s="1"/>
      <c r="D7" s="1"/>
      <c r="E7" s="1"/>
      <c r="F7" s="1"/>
      <c r="G7" s="1"/>
      <c r="H7" s="1"/>
    </row>
    <row r="8" spans="1:13" x14ac:dyDescent="0.25">
      <c r="A8" s="1"/>
      <c r="B8" s="1"/>
      <c r="C8" s="1"/>
      <c r="D8" s="1"/>
      <c r="E8" s="1"/>
      <c r="F8" s="1"/>
      <c r="G8" s="1"/>
      <c r="H8" s="1"/>
    </row>
    <row r="9" spans="1:13" x14ac:dyDescent="0.25">
      <c r="A9" s="109" t="s">
        <v>300</v>
      </c>
      <c r="B9" s="110"/>
      <c r="C9" s="110"/>
      <c r="D9" s="110"/>
      <c r="E9" s="110"/>
      <c r="F9" s="110"/>
      <c r="G9" s="110"/>
      <c r="H9" s="110"/>
    </row>
    <row r="10" spans="1:13" x14ac:dyDescent="0.25">
      <c r="A10" s="1"/>
      <c r="B10" s="1"/>
      <c r="C10" s="1"/>
      <c r="D10" s="1"/>
      <c r="E10" s="1"/>
      <c r="F10" s="1"/>
      <c r="G10" s="1"/>
      <c r="H10" s="1"/>
    </row>
    <row r="11" spans="1:13" x14ac:dyDescent="0.25">
      <c r="A11" s="1" t="s">
        <v>301</v>
      </c>
      <c r="B11" s="1"/>
      <c r="C11" s="1"/>
      <c r="D11" s="1"/>
      <c r="E11" s="1"/>
      <c r="F11" s="1"/>
      <c r="G11" s="1"/>
      <c r="H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</row>
    <row r="13" spans="1:13" x14ac:dyDescent="0.25">
      <c r="A13" s="1" t="s">
        <v>302</v>
      </c>
      <c r="B13" s="1"/>
      <c r="C13" s="1"/>
      <c r="D13" s="1"/>
      <c r="E13" s="1" t="s">
        <v>303</v>
      </c>
      <c r="F13" s="111">
        <v>88111316</v>
      </c>
      <c r="G13" s="1" t="s">
        <v>304</v>
      </c>
      <c r="H13" s="1"/>
      <c r="M13">
        <v>1</v>
      </c>
    </row>
    <row r="14" spans="1:13" x14ac:dyDescent="0.25">
      <c r="A14" s="1"/>
      <c r="B14" s="1"/>
      <c r="C14" s="1"/>
      <c r="D14" s="1"/>
      <c r="E14" s="1"/>
      <c r="F14" s="111"/>
      <c r="G14" s="1"/>
      <c r="H14" s="1"/>
    </row>
    <row r="15" spans="1:13" x14ac:dyDescent="0.25">
      <c r="A15" s="1" t="s">
        <v>305</v>
      </c>
      <c r="B15" s="1"/>
      <c r="C15" s="1"/>
      <c r="D15" s="1" t="s">
        <v>306</v>
      </c>
      <c r="E15" s="1"/>
      <c r="F15" s="1" t="s">
        <v>307</v>
      </c>
      <c r="G15" s="1"/>
      <c r="H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308</v>
      </c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 t="s">
        <v>309</v>
      </c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 t="s">
        <v>310</v>
      </c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 t="s">
        <v>311</v>
      </c>
      <c r="C23" s="1"/>
      <c r="D23" s="1"/>
      <c r="E23" s="1"/>
      <c r="F23" s="1"/>
      <c r="G23" s="1"/>
      <c r="H23" s="1"/>
    </row>
    <row r="24" spans="1:8" x14ac:dyDescent="0.25">
      <c r="A24" s="1"/>
      <c r="B24" s="1" t="s">
        <v>312</v>
      </c>
      <c r="C24" s="1"/>
      <c r="D24" s="1"/>
      <c r="E24" s="1"/>
      <c r="F24" s="1"/>
      <c r="G24" s="1"/>
      <c r="H24" s="1"/>
    </row>
    <row r="25" spans="1:8" x14ac:dyDescent="0.25">
      <c r="A25" s="1"/>
      <c r="B25" s="1" t="s">
        <v>313</v>
      </c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 t="s">
        <v>314</v>
      </c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 t="s">
        <v>315</v>
      </c>
      <c r="C29" s="1"/>
      <c r="D29" s="1"/>
      <c r="E29" s="1" t="s">
        <v>316</v>
      </c>
      <c r="F29" s="1"/>
      <c r="G29" s="1"/>
      <c r="H29" s="1"/>
    </row>
    <row r="30" spans="1:8" x14ac:dyDescent="0.25">
      <c r="A30" s="1"/>
      <c r="B30" s="1" t="s">
        <v>317</v>
      </c>
      <c r="C30" s="1"/>
      <c r="D30" s="1"/>
      <c r="E30" s="1" t="s">
        <v>318</v>
      </c>
      <c r="F30" s="1"/>
      <c r="G30" s="1"/>
      <c r="H30" s="1"/>
    </row>
    <row r="31" spans="1:8" x14ac:dyDescent="0.25">
      <c r="A31" s="1"/>
      <c r="B31" s="1" t="s">
        <v>313</v>
      </c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319</v>
      </c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 t="s">
        <v>320</v>
      </c>
      <c r="C35" s="1"/>
      <c r="D35" s="1"/>
      <c r="E35" s="1"/>
      <c r="F35" s="1"/>
      <c r="G35" s="1"/>
      <c r="H35" s="1"/>
    </row>
    <row r="36" spans="1:8" x14ac:dyDescent="0.25">
      <c r="A36" s="1"/>
      <c r="B36" s="1" t="s">
        <v>312</v>
      </c>
      <c r="C36" s="1"/>
      <c r="D36" s="1"/>
      <c r="E36" s="1"/>
      <c r="F36" s="1"/>
      <c r="G36" s="1"/>
      <c r="H36" s="1"/>
    </row>
    <row r="37" spans="1:8" x14ac:dyDescent="0.25">
      <c r="A37" s="1"/>
      <c r="B37" s="1" t="s">
        <v>313</v>
      </c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316</v>
      </c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 t="s">
        <v>321</v>
      </c>
      <c r="B40" s="1"/>
      <c r="C40" s="1"/>
      <c r="D40" s="1"/>
      <c r="E40" s="1" t="s">
        <v>303</v>
      </c>
      <c r="F40" s="111">
        <v>88111316</v>
      </c>
      <c r="G40" s="1"/>
      <c r="H40" s="1"/>
    </row>
    <row r="41" spans="1:8" x14ac:dyDescent="0.25">
      <c r="A41" s="1" t="s">
        <v>322</v>
      </c>
      <c r="B41" s="1" t="s">
        <v>323</v>
      </c>
      <c r="C41" s="1"/>
      <c r="D41" s="1"/>
      <c r="E41" s="1" t="s">
        <v>304</v>
      </c>
      <c r="F41" s="1">
        <v>99896408</v>
      </c>
      <c r="G41" s="1"/>
      <c r="H41" s="1"/>
    </row>
    <row r="42" spans="1:8" x14ac:dyDescent="0.25">
      <c r="A42" s="1" t="s">
        <v>324</v>
      </c>
      <c r="B42" s="1" t="s">
        <v>325</v>
      </c>
      <c r="C42" s="1"/>
      <c r="D42" s="1"/>
      <c r="E42" s="1"/>
      <c r="F42" s="1"/>
      <c r="G42" s="1"/>
      <c r="H42" s="1"/>
    </row>
    <row r="43" spans="1:8" ht="15.75" x14ac:dyDescent="0.25">
      <c r="A43" s="1" t="s">
        <v>326</v>
      </c>
      <c r="B43" s="112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 t="s">
        <v>327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322</v>
      </c>
      <c r="B46" s="1"/>
      <c r="C46" s="1"/>
      <c r="D46" s="1"/>
      <c r="E46" s="1" t="s">
        <v>303</v>
      </c>
      <c r="F46" s="111"/>
      <c r="G46" s="1"/>
      <c r="H46" s="1"/>
    </row>
    <row r="47" spans="1:8" x14ac:dyDescent="0.25">
      <c r="A47" s="1" t="s">
        <v>324</v>
      </c>
      <c r="B47" s="1"/>
      <c r="C47" s="1"/>
      <c r="D47" s="1"/>
      <c r="E47" s="1" t="s">
        <v>304</v>
      </c>
      <c r="F47" s="1"/>
      <c r="G47" s="1"/>
      <c r="H47" s="1"/>
    </row>
    <row r="48" spans="1:8" x14ac:dyDescent="0.25">
      <c r="A48" s="1" t="s">
        <v>326</v>
      </c>
      <c r="B48" s="1"/>
      <c r="C48" s="1"/>
      <c r="D48" s="1"/>
      <c r="E48" s="1"/>
      <c r="F48" s="1"/>
      <c r="G48" s="1"/>
      <c r="H48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 t="s">
        <v>36</v>
      </c>
      <c r="D51" s="1"/>
      <c r="E51" s="1" t="s">
        <v>34</v>
      </c>
      <c r="F51" s="1"/>
      <c r="G51" s="1"/>
      <c r="H51" s="1"/>
      <c r="I51" s="1"/>
    </row>
  </sheetData>
  <mergeCells count="1"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9" workbookViewId="0">
      <selection activeCell="O10" sqref="O10"/>
    </sheetView>
  </sheetViews>
  <sheetFormatPr defaultRowHeight="15" x14ac:dyDescent="0.25"/>
  <sheetData>
    <row r="1" spans="1:8" ht="15.75" x14ac:dyDescent="0.25">
      <c r="A1" s="113" t="s">
        <v>328</v>
      </c>
      <c r="B1" s="113"/>
      <c r="C1" s="113"/>
      <c r="D1" s="113"/>
      <c r="E1" s="113"/>
      <c r="F1" s="113"/>
      <c r="G1" s="113"/>
      <c r="H1" s="113"/>
    </row>
    <row r="2" spans="1:8" ht="15.75" x14ac:dyDescent="0.25">
      <c r="A2" s="114"/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329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5" t="s">
        <v>330</v>
      </c>
      <c r="B4" s="115"/>
      <c r="C4" s="115"/>
      <c r="D4" s="115"/>
      <c r="E4" s="115"/>
      <c r="F4" s="115"/>
      <c r="G4" s="115"/>
      <c r="H4" s="115"/>
    </row>
    <row r="5" spans="1:8" ht="15.75" x14ac:dyDescent="0.25">
      <c r="A5" s="115" t="s">
        <v>331</v>
      </c>
      <c r="B5" s="115"/>
      <c r="C5" s="115"/>
      <c r="D5" s="115"/>
      <c r="E5" s="115"/>
      <c r="F5" s="115"/>
      <c r="G5" s="115"/>
      <c r="H5" s="115"/>
    </row>
    <row r="6" spans="1:8" ht="15.75" x14ac:dyDescent="0.25">
      <c r="A6" s="115"/>
      <c r="B6" s="115"/>
      <c r="C6" s="115"/>
      <c r="D6" s="115"/>
      <c r="E6" s="115"/>
      <c r="F6" s="115"/>
      <c r="G6" s="115"/>
      <c r="H6" s="115"/>
    </row>
    <row r="7" spans="1:8" ht="15.75" x14ac:dyDescent="0.25">
      <c r="A7" s="115"/>
      <c r="B7" s="115"/>
      <c r="C7" s="115"/>
      <c r="D7" s="115"/>
      <c r="E7" s="115"/>
      <c r="F7" s="115"/>
      <c r="G7" s="115"/>
      <c r="H7" s="115"/>
    </row>
    <row r="8" spans="1:8" ht="15.75" x14ac:dyDescent="0.25">
      <c r="A8" s="115"/>
      <c r="B8" s="115"/>
      <c r="C8" s="115"/>
      <c r="D8" s="115"/>
      <c r="E8" s="115"/>
      <c r="F8" s="115"/>
      <c r="G8" s="115"/>
      <c r="H8" s="115"/>
    </row>
    <row r="9" spans="1:8" ht="15.75" x14ac:dyDescent="0.25">
      <c r="A9" s="115"/>
      <c r="B9" s="115"/>
      <c r="C9" s="115"/>
      <c r="D9" s="115"/>
      <c r="E9" s="115"/>
      <c r="F9" s="115"/>
      <c r="G9" s="115"/>
      <c r="H9" s="115"/>
    </row>
    <row r="10" spans="1:8" ht="15.75" x14ac:dyDescent="0.25">
      <c r="A10" s="115"/>
      <c r="B10" s="115"/>
      <c r="C10" s="115"/>
      <c r="D10" s="115"/>
      <c r="E10" s="115"/>
      <c r="F10" s="115"/>
      <c r="G10" s="115"/>
      <c r="H10" s="115"/>
    </row>
    <row r="11" spans="1:8" ht="15.75" x14ac:dyDescent="0.25">
      <c r="A11" s="115"/>
      <c r="B11" s="115"/>
      <c r="C11" s="115"/>
      <c r="D11" s="115"/>
      <c r="E11" s="115"/>
      <c r="F11" s="115"/>
      <c r="G11" s="115"/>
      <c r="H11" s="115"/>
    </row>
    <row r="12" spans="1:8" ht="15.75" x14ac:dyDescent="0.25">
      <c r="A12" s="115"/>
      <c r="B12" s="115"/>
      <c r="C12" s="115"/>
      <c r="D12" s="115"/>
      <c r="E12" s="115"/>
      <c r="F12" s="115"/>
      <c r="G12" s="115"/>
      <c r="H12" s="115"/>
    </row>
    <row r="13" spans="1:8" ht="15.75" x14ac:dyDescent="0.25">
      <c r="A13" s="115"/>
      <c r="B13" s="115"/>
      <c r="C13" s="115"/>
      <c r="D13" s="115"/>
      <c r="E13" s="115"/>
      <c r="F13" s="115"/>
      <c r="G13" s="115"/>
      <c r="H13" s="115"/>
    </row>
    <row r="14" spans="1:8" ht="15.75" x14ac:dyDescent="0.25">
      <c r="A14" s="115"/>
      <c r="B14" s="115"/>
      <c r="C14" s="115"/>
      <c r="D14" s="115"/>
      <c r="E14" s="115"/>
      <c r="F14" s="115"/>
      <c r="G14" s="115"/>
      <c r="H14" s="115"/>
    </row>
    <row r="15" spans="1:8" ht="15.75" x14ac:dyDescent="0.25">
      <c r="A15" s="115"/>
      <c r="B15" s="115"/>
      <c r="C15" s="115"/>
      <c r="D15" s="115"/>
      <c r="E15" s="115"/>
      <c r="F15" s="115"/>
      <c r="G15" s="115"/>
      <c r="H15" s="115"/>
    </row>
    <row r="16" spans="1:8" ht="15.75" x14ac:dyDescent="0.25">
      <c r="A16" s="115"/>
      <c r="B16" s="115"/>
      <c r="C16" s="115"/>
      <c r="D16" s="115"/>
      <c r="E16" s="115"/>
      <c r="F16" s="115"/>
      <c r="G16" s="115"/>
      <c r="H16" s="115"/>
    </row>
    <row r="17" spans="1:8" ht="15.75" x14ac:dyDescent="0.25">
      <c r="A17" s="115"/>
      <c r="B17" s="115"/>
      <c r="C17" s="115"/>
      <c r="D17" s="115"/>
      <c r="E17" s="115"/>
      <c r="F17" s="115"/>
      <c r="G17" s="115"/>
      <c r="H17" s="115"/>
    </row>
    <row r="18" spans="1:8" ht="15.75" x14ac:dyDescent="0.25">
      <c r="A18" s="115"/>
      <c r="B18" s="115"/>
      <c r="C18" s="115"/>
      <c r="D18" s="115"/>
      <c r="E18" s="115"/>
      <c r="F18" s="115"/>
      <c r="G18" s="115"/>
      <c r="H18" s="115"/>
    </row>
    <row r="19" spans="1:8" ht="15.75" x14ac:dyDescent="0.25">
      <c r="A19" s="115"/>
      <c r="B19" s="115"/>
      <c r="C19" s="115"/>
      <c r="D19" s="115"/>
      <c r="E19" s="115"/>
      <c r="F19" s="115"/>
      <c r="G19" s="115"/>
      <c r="H19" s="115"/>
    </row>
    <row r="20" spans="1:8" ht="15.75" x14ac:dyDescent="0.25">
      <c r="A20" s="115"/>
      <c r="B20" s="115"/>
      <c r="C20" s="115"/>
      <c r="D20" s="115"/>
      <c r="E20" s="115"/>
      <c r="F20" s="115"/>
      <c r="G20" s="115"/>
      <c r="H20" s="115"/>
    </row>
    <row r="21" spans="1:8" ht="15.75" x14ac:dyDescent="0.25">
      <c r="A21" s="115"/>
      <c r="B21" s="115"/>
      <c r="C21" s="115"/>
      <c r="D21" s="115"/>
      <c r="E21" s="115"/>
      <c r="F21" s="115"/>
      <c r="G21" s="115"/>
      <c r="H21" s="115"/>
    </row>
    <row r="22" spans="1:8" ht="15.75" x14ac:dyDescent="0.25">
      <c r="A22" s="115"/>
      <c r="B22" s="115"/>
      <c r="C22" s="115"/>
      <c r="D22" s="115"/>
      <c r="E22" s="115"/>
      <c r="F22" s="115"/>
      <c r="G22" s="115"/>
      <c r="H22" s="115"/>
    </row>
    <row r="23" spans="1:8" ht="15.75" x14ac:dyDescent="0.25">
      <c r="A23" s="115"/>
      <c r="B23" s="115"/>
      <c r="C23" s="115"/>
      <c r="D23" s="115"/>
      <c r="E23" s="115"/>
      <c r="F23" s="115"/>
      <c r="G23" s="115"/>
      <c r="H23" s="115"/>
    </row>
    <row r="24" spans="1:8" ht="15.75" x14ac:dyDescent="0.25">
      <c r="A24" s="115"/>
      <c r="B24" s="115"/>
      <c r="C24" s="115"/>
      <c r="D24" s="115"/>
      <c r="E24" s="115"/>
      <c r="F24" s="115"/>
      <c r="G24" s="115"/>
      <c r="H24" s="115"/>
    </row>
    <row r="25" spans="1:8" ht="15.75" x14ac:dyDescent="0.25">
      <c r="A25" s="115"/>
      <c r="B25" s="115"/>
      <c r="C25" s="115"/>
      <c r="D25" s="115"/>
      <c r="E25" s="115"/>
      <c r="F25" s="115"/>
      <c r="G25" s="115"/>
      <c r="H25" s="115"/>
    </row>
    <row r="26" spans="1:8" ht="15.75" x14ac:dyDescent="0.25">
      <c r="A26" s="115"/>
      <c r="B26" s="115"/>
      <c r="C26" s="115"/>
      <c r="D26" s="115"/>
      <c r="E26" s="115"/>
      <c r="F26" s="115"/>
      <c r="G26" s="115"/>
      <c r="H26" s="115"/>
    </row>
    <row r="27" spans="1:8" ht="15.75" x14ac:dyDescent="0.25">
      <c r="A27" s="115"/>
      <c r="B27" s="115"/>
      <c r="C27" s="115"/>
      <c r="D27" s="115"/>
      <c r="E27" s="115"/>
      <c r="F27" s="115"/>
      <c r="G27" s="115"/>
      <c r="H27" s="115"/>
    </row>
    <row r="28" spans="1:8" ht="15.75" x14ac:dyDescent="0.25">
      <c r="A28" s="115"/>
      <c r="B28" s="115"/>
      <c r="C28" s="115"/>
      <c r="D28" s="115"/>
      <c r="E28" s="115"/>
      <c r="F28" s="115"/>
      <c r="G28" s="115"/>
      <c r="H28" s="115"/>
    </row>
    <row r="29" spans="1:8" ht="15.75" x14ac:dyDescent="0.25">
      <c r="A29" s="115"/>
      <c r="B29" s="115"/>
      <c r="C29" s="115"/>
      <c r="D29" s="115"/>
      <c r="E29" s="115"/>
      <c r="F29" s="115"/>
      <c r="G29" s="115"/>
      <c r="H29" s="115"/>
    </row>
    <row r="30" spans="1:8" ht="15.75" x14ac:dyDescent="0.25">
      <c r="A30" s="115"/>
      <c r="B30" s="115"/>
      <c r="C30" s="115"/>
      <c r="D30" s="115"/>
      <c r="E30" s="115"/>
      <c r="F30" s="115"/>
      <c r="G30" s="115"/>
      <c r="H30" s="115"/>
    </row>
    <row r="31" spans="1:8" ht="15.75" x14ac:dyDescent="0.25">
      <c r="A31" s="115"/>
      <c r="B31" s="115"/>
      <c r="C31" s="115"/>
      <c r="D31" s="115"/>
      <c r="E31" s="115"/>
      <c r="F31" s="115"/>
      <c r="G31" s="115"/>
      <c r="H31" s="115"/>
    </row>
    <row r="32" spans="1:8" ht="15.75" x14ac:dyDescent="0.25">
      <c r="A32" s="115"/>
      <c r="B32" s="115"/>
      <c r="C32" s="115"/>
      <c r="D32" s="115"/>
      <c r="E32" s="115"/>
      <c r="F32" s="115"/>
      <c r="G32" s="115"/>
      <c r="H32" s="115"/>
    </row>
    <row r="33" spans="1:8" ht="15.75" x14ac:dyDescent="0.25">
      <c r="A33" s="115"/>
      <c r="B33" s="115"/>
      <c r="C33" s="115"/>
      <c r="D33" s="115"/>
      <c r="E33" s="115"/>
      <c r="F33" s="115"/>
      <c r="G33" s="115"/>
      <c r="H33" s="115"/>
    </row>
    <row r="34" spans="1:8" ht="15.75" x14ac:dyDescent="0.25">
      <c r="A34" s="115"/>
      <c r="B34" s="115"/>
      <c r="C34" s="115"/>
      <c r="D34" s="115"/>
      <c r="E34" s="115"/>
      <c r="F34" s="115"/>
      <c r="G34" s="115"/>
      <c r="H34" s="115"/>
    </row>
    <row r="35" spans="1:8" ht="15.75" x14ac:dyDescent="0.25">
      <c r="A35" s="115"/>
      <c r="B35" s="115"/>
      <c r="C35" s="115"/>
      <c r="D35" s="115"/>
      <c r="E35" s="115"/>
      <c r="F35" s="115"/>
      <c r="G35" s="115"/>
      <c r="H35" s="115"/>
    </row>
    <row r="36" spans="1:8" ht="15.75" x14ac:dyDescent="0.25">
      <c r="A36" s="115"/>
      <c r="B36" s="115"/>
      <c r="C36" s="115"/>
      <c r="D36" s="115"/>
      <c r="E36" s="115"/>
      <c r="F36" s="115"/>
      <c r="G36" s="115"/>
      <c r="H36" s="115"/>
    </row>
    <row r="37" spans="1:8" ht="15.75" x14ac:dyDescent="0.25">
      <c r="A37" s="115"/>
      <c r="B37" s="115"/>
      <c r="C37" s="115"/>
      <c r="D37" s="115"/>
      <c r="E37" s="115"/>
      <c r="F37" s="115"/>
      <c r="G37" s="115"/>
      <c r="H37" s="115"/>
    </row>
    <row r="38" spans="1:8" ht="15.75" x14ac:dyDescent="0.25">
      <c r="A38" s="115"/>
      <c r="B38" s="115"/>
      <c r="C38" s="115"/>
      <c r="D38" s="115"/>
      <c r="E38" s="115"/>
      <c r="F38" s="115"/>
      <c r="G38" s="115"/>
      <c r="H38" s="115"/>
    </row>
    <row r="39" spans="1:8" ht="15.75" x14ac:dyDescent="0.25">
      <c r="A39" s="115"/>
      <c r="B39" s="115"/>
      <c r="C39" s="115"/>
      <c r="D39" s="115"/>
      <c r="E39" s="115"/>
      <c r="F39" s="115"/>
      <c r="G39" s="115"/>
      <c r="H39" s="115"/>
    </row>
    <row r="40" spans="1:8" ht="15.75" x14ac:dyDescent="0.25">
      <c r="A40" s="115"/>
      <c r="B40" s="115"/>
      <c r="C40" s="115"/>
      <c r="D40" s="115"/>
      <c r="E40" s="115"/>
      <c r="F40" s="115"/>
      <c r="G40" s="115"/>
      <c r="H40" s="115"/>
    </row>
    <row r="41" spans="1:8" ht="15.75" x14ac:dyDescent="0.25">
      <c r="A41" s="115"/>
      <c r="B41" s="115"/>
      <c r="C41" s="115"/>
      <c r="D41" s="115"/>
      <c r="E41" s="115"/>
      <c r="F41" s="115"/>
      <c r="G41" s="115"/>
      <c r="H41" s="115"/>
    </row>
    <row r="42" spans="1:8" ht="15.75" x14ac:dyDescent="0.25">
      <c r="A42" s="115"/>
      <c r="B42" s="115"/>
      <c r="C42" s="115"/>
      <c r="D42" s="115"/>
      <c r="E42" s="115"/>
      <c r="F42" s="115"/>
      <c r="G42" s="115"/>
      <c r="H42" s="115"/>
    </row>
    <row r="43" spans="1:8" ht="15.75" x14ac:dyDescent="0.25">
      <c r="A43" s="115"/>
      <c r="B43" s="115"/>
      <c r="C43" s="115"/>
      <c r="D43" s="115"/>
      <c r="E43" s="115"/>
      <c r="F43" s="115"/>
      <c r="G43" s="115"/>
      <c r="H43" s="115"/>
    </row>
    <row r="44" spans="1:8" ht="15.75" x14ac:dyDescent="0.25">
      <c r="A44" s="115"/>
      <c r="B44" s="115"/>
      <c r="C44" s="115"/>
      <c r="D44" s="115"/>
      <c r="E44" s="115"/>
      <c r="F44" s="115"/>
      <c r="G44" s="115"/>
      <c r="H44" s="115"/>
    </row>
    <row r="45" spans="1:8" ht="15.75" x14ac:dyDescent="0.25">
      <c r="A45" s="115"/>
      <c r="B45" s="115"/>
      <c r="C45" s="115"/>
      <c r="D45" s="115"/>
      <c r="E45" s="115"/>
      <c r="F45" s="115"/>
      <c r="G45" s="115"/>
      <c r="H45" s="115"/>
    </row>
    <row r="46" spans="1:8" ht="15.75" x14ac:dyDescent="0.25">
      <c r="A46" s="114"/>
      <c r="B46" s="114"/>
      <c r="C46" s="114"/>
      <c r="D46" s="114"/>
      <c r="E46" s="114"/>
      <c r="F46" s="114"/>
      <c r="G46" s="114"/>
      <c r="H46" s="114"/>
    </row>
    <row r="47" spans="1:8" ht="15.75" x14ac:dyDescent="0.25">
      <c r="A47" s="114"/>
      <c r="B47" s="114"/>
      <c r="C47" s="114"/>
      <c r="D47" s="114"/>
      <c r="E47" s="114"/>
      <c r="F47" s="114"/>
      <c r="G47" s="114"/>
      <c r="H47" s="114"/>
    </row>
    <row r="48" spans="1:8" ht="15.75" x14ac:dyDescent="0.25">
      <c r="A48" s="1" t="s">
        <v>332</v>
      </c>
      <c r="B48" s="114"/>
      <c r="C48" s="114"/>
      <c r="D48" s="114"/>
      <c r="E48" s="114"/>
      <c r="F48" s="114"/>
      <c r="G48" s="114"/>
      <c r="H48" s="114"/>
    </row>
    <row r="49" spans="1:8" ht="15.75" x14ac:dyDescent="0.25">
      <c r="A49" s="1" t="s">
        <v>333</v>
      </c>
      <c r="B49" s="114"/>
      <c r="C49" s="114"/>
      <c r="D49" s="114"/>
      <c r="E49" s="114"/>
      <c r="F49" s="114"/>
      <c r="G49" s="114"/>
      <c r="H49" s="114"/>
    </row>
    <row r="50" spans="1:8" ht="15.75" x14ac:dyDescent="0.25">
      <c r="A50" s="1" t="s">
        <v>334</v>
      </c>
      <c r="B50" s="114"/>
      <c r="C50" s="114"/>
      <c r="D50" s="114"/>
      <c r="E50" s="114"/>
      <c r="F50" s="114"/>
      <c r="G50" s="114"/>
      <c r="H50" s="114"/>
    </row>
    <row r="51" spans="1:8" ht="15.75" x14ac:dyDescent="0.25">
      <c r="A51" s="1" t="s">
        <v>335</v>
      </c>
      <c r="B51" s="114"/>
      <c r="C51" s="114"/>
      <c r="D51" s="114"/>
      <c r="E51" s="114"/>
      <c r="F51" s="114"/>
      <c r="G51" s="114"/>
      <c r="H51" s="114"/>
    </row>
    <row r="52" spans="1:8" ht="15.75" x14ac:dyDescent="0.25">
      <c r="A52" s="114"/>
      <c r="B52" s="114"/>
      <c r="C52" s="114"/>
      <c r="D52" s="114"/>
      <c r="E52" s="114"/>
      <c r="F52" s="114"/>
      <c r="G52" s="114"/>
      <c r="H52" s="114"/>
    </row>
    <row r="53" spans="1:8" ht="15.75" x14ac:dyDescent="0.25">
      <c r="A53" s="114"/>
      <c r="B53" s="114"/>
      <c r="C53" s="114"/>
      <c r="D53" s="114"/>
      <c r="E53" s="114"/>
      <c r="F53" s="114"/>
      <c r="G53" s="114"/>
      <c r="H53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nuur</vt:lpstr>
      <vt:lpstr>n-ar</vt:lpstr>
      <vt:lpstr>ST</vt:lpstr>
      <vt:lpstr>ST-1</vt:lpstr>
      <vt:lpstr>ot</vt:lpstr>
      <vt:lpstr>UMCH</vt:lpstr>
      <vt:lpstr>MG</vt:lpstr>
      <vt:lpstr>1</vt:lpstr>
      <vt:lpstr>2</vt:lpstr>
      <vt:lpstr>3</vt:lpstr>
      <vt:lpstr>4</vt:lpstr>
      <vt:lpstr>5</vt:lpstr>
      <vt:lpstr>6</vt:lpstr>
      <vt:lpstr>7</vt:lpstr>
      <vt:lpstr>8</vt:lpstr>
      <vt:lpstr>TODRUULGA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2020-02-10T05:44:23Z</dcterms:created>
  <dcterms:modified xsi:type="dcterms:W3CDTF">2020-02-10T05:57:35Z</dcterms:modified>
</cp:coreProperties>
</file>