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65" activeTab="3"/>
  </bookViews>
  <sheets>
    <sheet name="Баланс" sheetId="1" r:id="rId1"/>
    <sheet name="МГ-А" sheetId="2" r:id="rId2"/>
    <sheet name="ОҮ-А" sheetId="3" r:id="rId3"/>
    <sheet name="Өмч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<sst xmlns="http://schemas.openxmlformats.org/spreadsheetml/2006/main" count="362" uniqueCount="291">
  <si>
    <t>Санхүү байдлын тайлан</t>
  </si>
  <si>
    <t>/төгрөгөөр/</t>
  </si>
  <si>
    <t>Мөрийн дугаар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</si>
  <si>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</si>
  <si>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</si>
  <si>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</si>
  <si>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</si>
  <si>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</si>
  <si>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</si>
  <si>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</si>
  <si>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</si>
  <si>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</si>
  <si>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</si>
  <si>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</si>
  <si>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</si>
  <si>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</si>
  <si>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</si>
  <si>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</si>
  <si>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</si>
  <si>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</si>
  <si>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</si>
  <si>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</si>
  <si>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</si>
  <si>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</si>
  <si>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</si>
  <si>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</si>
  <si>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</si>
  <si>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</si>
  <si>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</si>
  <si>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</si>
  <si>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</si>
  <si>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</si>
  <si>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</si>
  <si>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</si>
  <si>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</si>
  <si>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</si>
  <si>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</si>
  <si>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</si>
  <si>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</si>
  <si>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</si>
  <si>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2.1.1.13</t>
  </si>
  <si>
    <t>2.1.2</t>
  </si>
  <si>
    <t>2.1.2.1</t>
  </si>
  <si>
    <t>2.1.2.2</t>
  </si>
  <si>
    <t>2.1.2.3</t>
  </si>
  <si>
    <t>2.1.2.4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</si>
  <si>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</si>
  <si>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</si>
  <si>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</si>
  <si>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</si>
  <si>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</si>
  <si>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</si>
  <si>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</si>
  <si>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</si>
  <si>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</si>
  <si>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</si>
  <si>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</si>
  <si>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</si>
  <si>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2.3.11</t>
  </si>
  <si>
    <t>2.4</t>
  </si>
  <si>
    <t>Ерөнхий нягтлан:</t>
  </si>
  <si>
    <t>Балансын зүйл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</si>
  <si>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</si>
  <si>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</si>
  <si>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</si>
  <si>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</si>
  <si>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</si>
  <si>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</si>
  <si>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</si>
  <si>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</si>
  <si>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</si>
  <si>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</si>
  <si>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</si>
  <si>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</si>
  <si>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</si>
  <si>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</si>
  <si>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</si>
  <si>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</si>
  <si>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</si>
  <si>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</si>
  <si>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</si>
  <si>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</si>
  <si>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</si>
  <si>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 xml:space="preserve">   Эргэлтийн бус хөрөнгийн дүн</t>
  </si>
  <si>
    <t xml:space="preserve"> НИЙТ ХӨРӨНГИЙН ДҮН</t>
  </si>
  <si>
    <t xml:space="preserve"> ӨР ТӨЛБӨР БА ЭЗДИЙН ӨМЧ</t>
  </si>
  <si>
    <t xml:space="preserve">   ӨР ТӨЛБӨР</t>
  </si>
  <si>
    <t xml:space="preserve">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</si>
  <si>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</si>
  <si>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</si>
  <si>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</si>
  <si>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</si>
  <si>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</si>
  <si>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</si>
  <si>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</si>
  <si>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</si>
  <si>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</si>
  <si>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</si>
  <si>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</si>
  <si>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</si>
  <si>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</si>
  <si>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</si>
  <si>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</si>
  <si>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</si>
  <si>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</si>
  <si>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</si>
  <si>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</si>
  <si>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</si>
  <si>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</si>
  <si>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</si>
  <si>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</si>
  <si>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</si>
  <si>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</si>
  <si>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</si>
  <si>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</si>
  <si>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</si>
  <si>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</si>
  <si>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</si>
  <si>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>Тайлант үе:</t>
  </si>
  <si>
    <t>................................................</t>
  </si>
  <si>
    <t>Эхний үлдэгдэл</t>
  </si>
  <si>
    <t>Эцсийн үлдэгдэл</t>
  </si>
  <si>
    <t>Мөнгөн гүйлгээний тайлан</t>
  </si>
  <si>
    <t>Үзүүлэлт</t>
  </si>
  <si>
    <t>Өмнөх оны дүн</t>
  </si>
  <si>
    <t>Тайлант жилийн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</si>
  <si>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</si>
  <si>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</si>
  <si>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</si>
  <si>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</si>
  <si>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</si>
  <si>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</si>
  <si>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</si>
  <si>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</si>
  <si>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</si>
  <si>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</si>
  <si>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</si>
  <si>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</si>
  <si>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</si>
  <si>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</si>
  <si>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</si>
  <si>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</si>
  <si>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</si>
  <si>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</si>
  <si>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</si>
  <si>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</si>
  <si>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</si>
  <si>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</si>
  <si>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</si>
  <si>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</si>
  <si>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</si>
  <si>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</si>
  <si>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</si>
  <si>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</si>
  <si>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</si>
  <si>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</si>
  <si>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</si>
  <si>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</si>
  <si>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</si>
  <si>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2.1.8</t>
  </si>
  <si>
    <t xml:space="preserve">        ...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</si>
  <si>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</si>
  <si>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</si>
  <si>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</si>
  <si>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</si>
  <si>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</si>
  <si>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</si>
  <si>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</si>
  <si>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</si>
  <si>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</si>
  <si>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</si>
  <si>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>2.2.6</t>
  </si>
  <si>
    <t xml:space="preserve">  Хөрөнгө оруулалтын үйл ажиллагааны цэвэр мөнгөн гүйлгээний дүн</t>
  </si>
  <si>
    <t>3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</si>
  <si>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</si>
  <si>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</si>
  <si>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</si>
  <si>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</si>
  <si>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</si>
  <si>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</si>
  <si>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</si>
  <si>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</si>
  <si>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</si>
  <si>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.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</si>
  <si>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</si>
  <si>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</si>
  <si>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</si>
  <si>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</si>
  <si>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</si>
  <si>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</si>
  <si>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</si>
  <si>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</si>
  <si>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</si>
  <si>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</si>
  <si>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.</t>
  </si>
  <si>
    <t>3.3</t>
  </si>
  <si>
    <t xml:space="preserve">  Санхүүгийн үйл ажиллагааны цэвэр мөнгөн гүйлгээний дүн</t>
  </si>
  <si>
    <t>4</t>
  </si>
  <si>
    <t xml:space="preserve">  Валютын ханшийн зөрүү</t>
  </si>
  <si>
    <t>4.1</t>
  </si>
  <si>
    <t xml:space="preserve">  Бүх цэвэр мөнгөн гүйлгээ</t>
  </si>
  <si>
    <t>5</t>
  </si>
  <si>
    <t xml:space="preserve">  Мөнгө, түүнтэй адилтгах хөрөнгийн эхний үлдэгдэл</t>
  </si>
  <si>
    <t>6</t>
  </si>
  <si>
    <t xml:space="preserve">  Мөнгө, түүнтэй адилтгах хөрөнгийн эцсийн үлдэгдэл</t>
  </si>
  <si>
    <t>Орлогын дэлгэрэнгүй тайлан</t>
  </si>
  <si>
    <t xml:space="preserve">  Борлуулалтын орлого ( цэвэр )</t>
  </si>
  <si>
    <t xml:space="preserve">  Борлуулалтын өртөг</t>
  </si>
  <si>
    <t xml:space="preserve">  Нийт ашиг ( алдагдал )</t>
  </si>
  <si>
    <t xml:space="preserve">  Түрээсийн орлого</t>
  </si>
  <si>
    <t xml:space="preserve">  Хүүгийн орлого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</si>
  <si>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</si>
  <si>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</si>
  <si>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</si>
  <si>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</si>
  <si>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</si>
  <si>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</si>
  <si>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</si>
  <si>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</si>
  <si>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</si>
  <si>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</si>
  <si>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</si>
  <si>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</si>
  <si>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</si>
  <si>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</si>
  <si>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</si>
  <si>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</si>
  <si>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</si>
  <si>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</si>
  <si>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</si>
  <si>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</si>
  <si>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</si>
  <si>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</si>
  <si>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</si>
  <si>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</si>
  <si>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</si>
  <si>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</si>
  <si>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</si>
  <si>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</si>
  <si>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</si>
  <si>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</si>
  <si>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</si>
  <si>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</si>
  <si>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</si>
  <si>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</si>
  <si>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</si>
  <si>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</si>
  <si>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</si>
  <si>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</si>
  <si>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</si>
  <si>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</si>
  <si>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</si>
  <si>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</si>
  <si>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</si>
  <si>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</si>
  <si>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</si>
  <si>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26</t>
  </si>
  <si>
    <t xml:space="preserve">  26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</si>
  <si>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</si>
  <si>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</si>
  <si>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</si>
  <si>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</si>
  <si>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</si>
  <si>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</si>
  <si>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</si>
  <si>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</si>
  <si>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</si>
  <si>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</si>
  <si>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</si>
  <si>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</si>
  <si>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</si>
  <si>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</si>
  <si>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</si>
  <si>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</si>
  <si>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...........................................</t>
  </si>
  <si>
    <t>..............................</t>
  </si>
  <si>
    <r>
      <t xml:space="preserve">Компани нэр:  </t>
    </r>
    <r>
      <rPr>
        <b/>
        <sz val="9"/>
        <rFont val="Times New Roman"/>
        <family val="1"/>
      </rPr>
      <t>Хүрд ХК</t>
    </r>
  </si>
  <si>
    <t xml:space="preserve">        …Хандив</t>
  </si>
  <si>
    <t>/Б.Сумъяа/</t>
  </si>
  <si>
    <t>/Б.Сумъяа /</t>
  </si>
  <si>
    <t>/Б. Сумъяа /</t>
  </si>
  <si>
    <t xml:space="preserve">             Ерөнхий ня-бо:</t>
  </si>
  <si>
    <t>................................</t>
  </si>
  <si>
    <t>.</t>
  </si>
  <si>
    <t>Гүйцэтгэх  захирал</t>
  </si>
  <si>
    <t>/Э.Тэмүүжин/</t>
  </si>
  <si>
    <t>Гүйцэтгэх захирал</t>
  </si>
  <si>
    <t>2023/01/01 - 2023/12/31</t>
  </si>
  <si>
    <t>2022оны 01-р сарын 01-ээрх үлдэгдэл</t>
  </si>
  <si>
    <t>2022 оны 12-р сарын 31-ээрх үлдэгдэл</t>
  </si>
  <si>
    <t>2023 оны 12-р сарын 31-ээрх үлдэгдэл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</si>
</sst>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#,##0.0000000000000"/>
    <numFmt numFmtId="173" formatCode="#,##0.0"/>
    <numFmt numFmtId="174" formatCode="_-* #,##0.0_₮_-;\-* #,##0.0_₮_-;_-* &quot;-&quot;??_₮_-;_-@_-"/>
    <numFmt numFmtId="175" formatCode="0.0"/>
    <numFmt numFmtId="176" formatCode="[$-409]dddd\,\ mmmm\ dd\,\ yyyy"/>
    <numFmt numFmtId="177" formatCode="h:mm:ss\ \t"/>
  </numFmts>
  <fonts count="72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9"/>
      <color indexed="8"/>
      <name val="Times New Roman"/>
      <family val="1"/>
    </font>
    <font>
      <sz val="8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8"/>
      <color theme="1"/>
      <name val="Tahoma"/>
      <family val="2"/>
    </font>
    <font>
      <sz val="9"/>
      <color theme="1"/>
      <name val="Times New Roman"/>
      <family val="1"/>
    </font>
    <font>
      <sz val="8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" fontId="9" fillId="0" borderId="0" xfId="0" applyNumberFormat="1" applyFont="1" applyAlignment="1">
      <alignment/>
    </xf>
    <xf numFmtId="171" fontId="0" fillId="0" borderId="0" xfId="42" applyFont="1" applyAlignment="1">
      <alignment/>
      <protection locked="0"/>
    </xf>
    <xf numFmtId="172" fontId="0" fillId="0" borderId="0" xfId="0" applyNumberFormat="1" applyAlignment="1">
      <alignment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left" vertical="top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49" fontId="62" fillId="0" borderId="10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64" fillId="0" borderId="12" xfId="0" applyNumberFormat="1" applyFont="1" applyFill="1" applyBorder="1" applyAlignment="1" applyProtection="1">
      <alignment horizontal="left" vertical="center" wrapText="1"/>
      <protection/>
    </xf>
    <xf numFmtId="4" fontId="64" fillId="0" borderId="12" xfId="0" applyNumberFormat="1" applyFont="1" applyFill="1" applyBorder="1" applyAlignment="1" applyProtection="1">
      <alignment horizontal="right" vertical="center" wrapText="1"/>
      <protection/>
    </xf>
    <xf numFmtId="0" fontId="65" fillId="0" borderId="12" xfId="0" applyNumberFormat="1" applyFont="1" applyFill="1" applyBorder="1" applyAlignment="1" applyProtection="1">
      <alignment horizontal="left" vertical="top"/>
      <protection/>
    </xf>
    <xf numFmtId="0" fontId="63" fillId="34" borderId="0" xfId="0" applyFont="1" applyFill="1" applyBorder="1" applyAlignment="1">
      <alignment/>
    </xf>
    <xf numFmtId="49" fontId="66" fillId="0" borderId="12" xfId="0" applyNumberFormat="1" applyFont="1" applyFill="1" applyBorder="1" applyAlignment="1" applyProtection="1">
      <alignment horizontal="left" vertical="center" wrapText="1"/>
      <protection/>
    </xf>
    <xf numFmtId="4" fontId="66" fillId="0" borderId="12" xfId="0" applyNumberFormat="1" applyFont="1" applyFill="1" applyBorder="1" applyAlignment="1" applyProtection="1">
      <alignment horizontal="right" vertical="center" wrapText="1"/>
      <protection/>
    </xf>
    <xf numFmtId="0" fontId="67" fillId="0" borderId="12" xfId="0" applyNumberFormat="1" applyFont="1" applyFill="1" applyBorder="1" applyAlignment="1" applyProtection="1">
      <alignment horizontal="left" vertical="top"/>
      <protection/>
    </xf>
    <xf numFmtId="4" fontId="63" fillId="0" borderId="0" xfId="0" applyNumberFormat="1" applyFont="1" applyAlignment="1">
      <alignment/>
    </xf>
    <xf numFmtId="171" fontId="60" fillId="0" borderId="0" xfId="42" applyFont="1" applyAlignment="1">
      <alignment/>
      <protection locked="0"/>
    </xf>
    <xf numFmtId="4" fontId="68" fillId="0" borderId="10" xfId="0" applyNumberFormat="1" applyFont="1" applyFill="1" applyBorder="1" applyAlignment="1" applyProtection="1">
      <alignment horizontal="right" vertical="center" wrapText="1"/>
      <protection/>
    </xf>
    <xf numFmtId="4" fontId="69" fillId="0" borderId="10" xfId="0" applyNumberFormat="1" applyFont="1" applyFill="1" applyBorder="1" applyAlignment="1" applyProtection="1">
      <alignment horizontal="right" vertical="center" wrapText="1"/>
      <protection/>
    </xf>
    <xf numFmtId="4" fontId="69" fillId="0" borderId="10" xfId="0" applyNumberFormat="1" applyFont="1" applyFill="1" applyBorder="1" applyAlignment="1" applyProtection="1">
      <alignment horizontal="right" vertical="center" wrapText="1"/>
      <protection/>
    </xf>
    <xf numFmtId="4" fontId="1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left" vertical="top"/>
      <protection/>
    </xf>
    <xf numFmtId="4" fontId="6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/>
    </xf>
    <xf numFmtId="4" fontId="69" fillId="34" borderId="12" xfId="0" applyNumberFormat="1" applyFont="1" applyFill="1" applyBorder="1" applyAlignment="1" applyProtection="1">
      <alignment horizontal="right" vertical="center" wrapText="1"/>
      <protection/>
    </xf>
    <xf numFmtId="4" fontId="68" fillId="34" borderId="12" xfId="0" applyNumberFormat="1" applyFont="1" applyFill="1" applyBorder="1" applyAlignment="1" applyProtection="1">
      <alignment horizontal="right" vertical="center" wrapText="1"/>
      <protection/>
    </xf>
    <xf numFmtId="171" fontId="64" fillId="0" borderId="0" xfId="42" applyFont="1" applyAlignment="1">
      <alignment/>
      <protection locked="0"/>
    </xf>
    <xf numFmtId="171" fontId="64" fillId="0" borderId="0" xfId="42" applyFont="1" applyAlignment="1">
      <alignment horizontal="center"/>
      <protection locked="0"/>
    </xf>
    <xf numFmtId="4" fontId="64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71" fontId="68" fillId="34" borderId="14" xfId="42" applyFont="1" applyFill="1" applyBorder="1" applyAlignment="1">
      <alignment/>
      <protection locked="0"/>
    </xf>
    <xf numFmtId="171" fontId="69" fillId="34" borderId="12" xfId="42" applyFont="1" applyFill="1" applyBorder="1" applyAlignment="1">
      <alignment/>
      <protection locked="0"/>
    </xf>
    <xf numFmtId="171" fontId="68" fillId="34" borderId="12" xfId="42" applyFont="1" applyFill="1" applyBorder="1" applyAlignment="1">
      <alignment/>
      <protection locked="0"/>
    </xf>
    <xf numFmtId="0" fontId="69" fillId="34" borderId="12" xfId="0" applyFont="1" applyFill="1" applyBorder="1" applyAlignment="1">
      <alignment/>
    </xf>
    <xf numFmtId="4" fontId="68" fillId="34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4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49" fontId="10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right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0" fillId="0" borderId="10" xfId="0" applyNumberFormat="1" applyFont="1" applyFill="1" applyBorder="1" applyAlignment="1" applyProtection="1">
      <alignment horizontal="left" vertical="center" wrapText="1"/>
      <protection/>
    </xf>
    <xf numFmtId="49" fontId="71" fillId="0" borderId="10" xfId="0" applyNumberFormat="1" applyFont="1" applyFill="1" applyBorder="1" applyAlignment="1" applyProtection="1">
      <alignment horizontal="left" vertical="center" wrapText="1"/>
      <protection/>
    </xf>
    <xf numFmtId="22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4" fontId="69" fillId="0" borderId="11" xfId="0" applyNumberFormat="1" applyFont="1" applyFill="1" applyBorder="1" applyAlignment="1" applyProtection="1">
      <alignment horizontal="right" vertical="center" wrapText="1"/>
      <protection/>
    </xf>
    <xf numFmtId="4" fontId="68" fillId="0" borderId="11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49" fontId="64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66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3333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66CC"/>
      <rgbColor rgb="00FFFFFF"/>
      <rgbColor rgb="00FF0000"/>
      <rgbColor rgb="00FFDAB9"/>
      <rgbColor rgb="00D2B4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7</xdr:col>
      <xdr:colOff>66675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82525"/>
          <a:ext cx="67246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61</xdr:row>
      <xdr:rowOff>161925</xdr:rowOff>
    </xdr:from>
    <xdr:to>
      <xdr:col>9</xdr:col>
      <xdr:colOff>552450</xdr:colOff>
      <xdr:row>61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06050"/>
          <a:ext cx="9182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11</xdr:col>
      <xdr:colOff>66675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86600"/>
          <a:ext cx="10401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25</xdr:row>
      <xdr:rowOff>114300</xdr:rowOff>
    </xdr:from>
    <xdr:to>
      <xdr:col>17</xdr:col>
      <xdr:colOff>123825</xdr:colOff>
      <xdr:row>25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96000"/>
          <a:ext cx="13716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</xdr:row>
      <xdr:rowOff>114300</xdr:rowOff>
    </xdr:from>
    <xdr:to>
      <xdr:col>17</xdr:col>
      <xdr:colOff>123825</xdr:colOff>
      <xdr:row>25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96000"/>
          <a:ext cx="137160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gol\AppData\Local\Temp\2020%20&#1086;&#1085;&#1099;%20&#1093;&#1072;&#1075;&#1072;&#1089;%20&#1078;&#1080;&#1083;&#1080;&#1081;&#1085;%20&#1057;&#1072;&#1085;&#1093;&#1199;&#1199;&#1075;&#1080;&#1081;&#1085;%20&#1090;&#1072;&#1081;&#1083;&#1072;&#1085;%20&#1061;&#1199;&#1088;&#1076;%20&#1061;&#105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МГ-А"/>
      <sheetName val="ОҮ-А"/>
      <sheetName val="Өмч"/>
      <sheetName val="Баланс сувилал"/>
      <sheetName val=" МГ-А сувилал"/>
      <sheetName val="ОҮ-А Сувилал"/>
      <sheetName val="Өмч Сувил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A1">
      <selection activeCell="D15" sqref="D15:E15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18.28125" style="0" customWidth="1"/>
    <col min="4" max="4" width="17.140625" style="0" customWidth="1"/>
    <col min="5" max="5" width="2.28125" style="0" customWidth="1"/>
    <col min="6" max="6" width="14.8515625" style="0" customWidth="1"/>
    <col min="7" max="7" width="5.00390625" style="0" customWidth="1"/>
  </cols>
  <sheetData>
    <row r="1" spans="1:7" ht="18" customHeight="1">
      <c r="A1" s="1"/>
      <c r="B1" s="1"/>
      <c r="C1" s="1"/>
      <c r="D1" s="1"/>
      <c r="E1" s="1"/>
      <c r="F1" s="1"/>
      <c r="G1" s="1"/>
    </row>
    <row r="2" spans="1:7" ht="18" customHeight="1">
      <c r="A2" s="72" t="s">
        <v>276</v>
      </c>
      <c r="B2" s="72"/>
      <c r="C2" s="72"/>
      <c r="D2" s="72"/>
      <c r="E2" s="72"/>
      <c r="F2" s="72"/>
      <c r="G2" s="1"/>
    </row>
    <row r="3" spans="1:7" ht="10.5" customHeight="1">
      <c r="A3" s="1"/>
      <c r="B3" s="1"/>
      <c r="C3" s="1"/>
      <c r="D3" s="1"/>
      <c r="E3" s="1"/>
      <c r="F3" s="1"/>
      <c r="G3" s="1"/>
    </row>
    <row r="4" spans="1:7" ht="24" customHeight="1">
      <c r="A4" s="73" t="s">
        <v>0</v>
      </c>
      <c r="B4" s="73"/>
      <c r="C4" s="73"/>
      <c r="D4" s="73"/>
      <c r="E4" s="73"/>
      <c r="F4" s="73"/>
      <c r="G4" s="1"/>
    </row>
    <row r="5" spans="1:7" ht="14.25" customHeight="1">
      <c r="A5" s="1"/>
      <c r="B5" s="1"/>
      <c r="C5" s="1"/>
      <c r="D5" s="1"/>
      <c r="E5" s="1"/>
      <c r="F5" s="1"/>
      <c r="G5" s="1"/>
    </row>
    <row r="6" spans="1:7" ht="15" customHeight="1">
      <c r="A6" s="72"/>
      <c r="B6" s="72"/>
      <c r="C6" s="31" t="s">
        <v>118</v>
      </c>
      <c r="D6" s="83" t="s">
        <v>287</v>
      </c>
      <c r="E6" s="83"/>
      <c r="F6" s="83"/>
      <c r="G6" s="1"/>
    </row>
    <row r="7" spans="1:7" ht="14.25" customHeight="1">
      <c r="A7" s="74" t="s">
        <v>1</v>
      </c>
      <c r="B7" s="74"/>
      <c r="C7" s="74"/>
      <c r="D7" s="74"/>
      <c r="E7" s="74"/>
      <c r="F7" s="74"/>
      <c r="G7" s="1"/>
    </row>
    <row r="8" spans="1:7" ht="28.5" customHeight="1">
      <c r="A8" s="3" t="s">
        <v>2</v>
      </c>
      <c r="B8" s="78" t="s">
        <v>61</v>
      </c>
      <c r="C8" s="78"/>
      <c r="D8" s="78" t="s">
        <v>120</v>
      </c>
      <c r="E8" s="78"/>
      <c r="F8" s="90" t="s">
        <v>121</v>
      </c>
      <c r="G8" s="90"/>
    </row>
    <row r="9" spans="1:7" ht="14.25" customHeight="1">
      <c r="A9" s="4" t="s">
        <v>3</v>
      </c>
      <c r="B9" s="79" t="s">
        <v>62</v>
      </c>
      <c r="C9" s="79"/>
      <c r="D9" s="84"/>
      <c r="E9" s="84"/>
      <c r="F9" s="84"/>
      <c r="G9" s="84"/>
    </row>
    <row r="10" spans="1:7" ht="15" customHeight="1">
      <c r="A10" s="4" t="s">
        <v>4</v>
      </c>
      <c r="B10" s="79" t="s">
        <v>63</v>
      </c>
      <c r="C10" s="79"/>
      <c r="D10" s="84"/>
      <c r="E10" s="84"/>
      <c r="F10" s="84"/>
      <c r="G10" s="84"/>
    </row>
    <row r="11" spans="1:7" ht="14.25" customHeight="1">
      <c r="A11" s="4" t="s">
        <v>5</v>
      </c>
      <c r="B11" s="77" t="s">
        <v>64</v>
      </c>
      <c r="C11" s="77"/>
      <c r="D11" s="85">
        <v>17851360280.38</v>
      </c>
      <c r="E11" s="85"/>
      <c r="F11" s="85">
        <v>16242916363.98</v>
      </c>
      <c r="G11" s="85"/>
    </row>
    <row r="12" spans="1:7" s="27" customFormat="1" ht="14.25" customHeight="1">
      <c r="A12" s="28" t="s">
        <v>6</v>
      </c>
      <c r="B12" s="80" t="s">
        <v>65</v>
      </c>
      <c r="C12" s="80"/>
      <c r="D12" s="86">
        <v>1741229442.7</v>
      </c>
      <c r="E12" s="86"/>
      <c r="F12" s="86">
        <v>2180122743.16</v>
      </c>
      <c r="G12" s="86"/>
    </row>
    <row r="13" spans="1:7" ht="14.25" customHeight="1">
      <c r="A13" s="4" t="s">
        <v>7</v>
      </c>
      <c r="B13" s="77" t="s">
        <v>66</v>
      </c>
      <c r="C13" s="77"/>
      <c r="D13" s="85">
        <v>5751777.86</v>
      </c>
      <c r="E13" s="85"/>
      <c r="F13" s="85">
        <v>6584978.11</v>
      </c>
      <c r="G13" s="85"/>
    </row>
    <row r="14" spans="1:7" s="27" customFormat="1" ht="14.25" customHeight="1">
      <c r="A14" s="28" t="s">
        <v>8</v>
      </c>
      <c r="B14" s="80" t="s">
        <v>67</v>
      </c>
      <c r="C14" s="80"/>
      <c r="D14" s="86"/>
      <c r="E14" s="86"/>
      <c r="F14" s="86"/>
      <c r="G14" s="86"/>
    </row>
    <row r="15" spans="1:7" ht="15" customHeight="1">
      <c r="A15" s="4" t="s">
        <v>9</v>
      </c>
      <c r="B15" s="77" t="s">
        <v>68</v>
      </c>
      <c r="C15" s="77"/>
      <c r="D15" s="85">
        <v>1679439127.06</v>
      </c>
      <c r="E15" s="85"/>
      <c r="F15" s="85">
        <v>5880439127.06</v>
      </c>
      <c r="G15" s="85"/>
    </row>
    <row r="16" spans="1:7" s="27" customFormat="1" ht="14.25" customHeight="1">
      <c r="A16" s="28" t="s">
        <v>10</v>
      </c>
      <c r="B16" s="80" t="s">
        <v>69</v>
      </c>
      <c r="C16" s="80"/>
      <c r="D16" s="86">
        <v>1394297597.16</v>
      </c>
      <c r="E16" s="86"/>
      <c r="F16" s="86">
        <v>1333134752.19</v>
      </c>
      <c r="G16" s="86"/>
    </row>
    <row r="17" spans="1:7" ht="14.25" customHeight="1">
      <c r="A17" s="4" t="s">
        <v>11</v>
      </c>
      <c r="B17" s="77" t="s">
        <v>70</v>
      </c>
      <c r="C17" s="77"/>
      <c r="D17" s="85">
        <v>920578461</v>
      </c>
      <c r="E17" s="85"/>
      <c r="F17" s="85">
        <v>392805276.72</v>
      </c>
      <c r="G17" s="85"/>
    </row>
    <row r="18" spans="1:7" ht="14.25" customHeight="1">
      <c r="A18" s="4" t="s">
        <v>12</v>
      </c>
      <c r="B18" s="77" t="s">
        <v>71</v>
      </c>
      <c r="C18" s="77"/>
      <c r="D18" s="85">
        <v>5500000</v>
      </c>
      <c r="E18" s="85"/>
      <c r="F18" s="85">
        <v>5500000</v>
      </c>
      <c r="G18" s="85"/>
    </row>
    <row r="19" spans="1:7" ht="26.25" customHeight="1">
      <c r="A19" s="4" t="s">
        <v>13</v>
      </c>
      <c r="B19" s="77" t="s">
        <v>72</v>
      </c>
      <c r="C19" s="77"/>
      <c r="D19" s="85"/>
      <c r="E19" s="85"/>
      <c r="F19" s="85"/>
      <c r="G19" s="85"/>
    </row>
    <row r="20" spans="1:7" s="30" customFormat="1" ht="14.25" customHeight="1">
      <c r="A20" s="29" t="s">
        <v>14</v>
      </c>
      <c r="B20" s="81" t="s">
        <v>73</v>
      </c>
      <c r="C20" s="81"/>
      <c r="D20" s="87">
        <f>+D11+D12+D13+D14+D15+D16+D17+D18+D19</f>
        <v>23598156686.160004</v>
      </c>
      <c r="E20" s="87"/>
      <c r="F20" s="87">
        <f>+F11+F12+F13+F14+F15+F16+F17+F18+F19</f>
        <v>26041503241.22</v>
      </c>
      <c r="G20" s="87"/>
    </row>
    <row r="21" spans="1:7" ht="14.25" customHeight="1">
      <c r="A21" s="4" t="s">
        <v>15</v>
      </c>
      <c r="B21" s="79" t="s">
        <v>74</v>
      </c>
      <c r="C21" s="79"/>
      <c r="D21" s="84"/>
      <c r="E21" s="84"/>
      <c r="F21" s="84"/>
      <c r="G21" s="84"/>
    </row>
    <row r="22" spans="1:7" ht="14.25" customHeight="1">
      <c r="A22" s="4" t="s">
        <v>16</v>
      </c>
      <c r="B22" s="77" t="s">
        <v>75</v>
      </c>
      <c r="C22" s="77"/>
      <c r="D22" s="85">
        <v>1537497163.77</v>
      </c>
      <c r="E22" s="85"/>
      <c r="F22" s="85">
        <v>1699627200.83</v>
      </c>
      <c r="G22" s="85"/>
    </row>
    <row r="23" spans="1:7" ht="15" customHeight="1">
      <c r="A23" s="4" t="s">
        <v>17</v>
      </c>
      <c r="B23" s="77" t="s">
        <v>76</v>
      </c>
      <c r="C23" s="77"/>
      <c r="D23" s="85">
        <v>317786.67</v>
      </c>
      <c r="E23" s="85"/>
      <c r="F23" s="85">
        <v>279226.67</v>
      </c>
      <c r="G23" s="85"/>
    </row>
    <row r="24" spans="1:7" ht="14.25" customHeight="1">
      <c r="A24" s="4" t="s">
        <v>18</v>
      </c>
      <c r="B24" s="77" t="s">
        <v>77</v>
      </c>
      <c r="C24" s="77"/>
      <c r="D24" s="85"/>
      <c r="E24" s="85"/>
      <c r="F24" s="85"/>
      <c r="G24" s="85"/>
    </row>
    <row r="25" spans="1:7" ht="14.25" customHeight="1">
      <c r="A25" s="4" t="s">
        <v>19</v>
      </c>
      <c r="B25" s="77" t="s">
        <v>78</v>
      </c>
      <c r="C25" s="77"/>
      <c r="D25" s="85"/>
      <c r="E25" s="85"/>
      <c r="F25" s="85"/>
      <c r="G25" s="85"/>
    </row>
    <row r="26" spans="1:7" ht="14.25" customHeight="1">
      <c r="A26" s="4" t="s">
        <v>20</v>
      </c>
      <c r="B26" s="77" t="s">
        <v>79</v>
      </c>
      <c r="C26" s="77"/>
      <c r="D26" s="85"/>
      <c r="E26" s="85"/>
      <c r="F26" s="85"/>
      <c r="G26" s="85"/>
    </row>
    <row r="27" spans="1:7" ht="14.25" customHeight="1">
      <c r="A27" s="4" t="s">
        <v>21</v>
      </c>
      <c r="B27" s="77" t="s">
        <v>80</v>
      </c>
      <c r="C27" s="77"/>
      <c r="D27" s="85"/>
      <c r="E27" s="85"/>
      <c r="F27" s="85"/>
      <c r="G27" s="85"/>
    </row>
    <row r="28" spans="1:7" ht="15" customHeight="1">
      <c r="A28" s="4" t="s">
        <v>22</v>
      </c>
      <c r="B28" s="77" t="s">
        <v>81</v>
      </c>
      <c r="C28" s="77"/>
      <c r="D28" s="85"/>
      <c r="E28" s="85"/>
      <c r="F28" s="85"/>
      <c r="G28" s="85"/>
    </row>
    <row r="29" spans="1:7" ht="14.25" customHeight="1">
      <c r="A29" s="4" t="s">
        <v>23</v>
      </c>
      <c r="B29" s="77" t="s">
        <v>82</v>
      </c>
      <c r="C29" s="77"/>
      <c r="D29" s="85"/>
      <c r="E29" s="85"/>
      <c r="F29" s="85"/>
      <c r="G29" s="85"/>
    </row>
    <row r="30" spans="1:7" ht="14.25" customHeight="1">
      <c r="A30" s="4" t="s">
        <v>24</v>
      </c>
      <c r="B30" s="79" t="s">
        <v>83</v>
      </c>
      <c r="C30" s="79"/>
      <c r="D30" s="84">
        <f>+D22+D23+D28+D29</f>
        <v>1537814950.44</v>
      </c>
      <c r="E30" s="84"/>
      <c r="F30" s="84">
        <f>+F22+F23+F28+F29</f>
        <v>1699906427.5</v>
      </c>
      <c r="G30" s="84"/>
    </row>
    <row r="31" spans="1:7" s="27" customFormat="1" ht="14.25" customHeight="1">
      <c r="A31" s="28" t="s">
        <v>25</v>
      </c>
      <c r="B31" s="81" t="s">
        <v>84</v>
      </c>
      <c r="C31" s="81"/>
      <c r="D31" s="87">
        <f>+D30+D20</f>
        <v>25135971636.600002</v>
      </c>
      <c r="E31" s="87"/>
      <c r="F31" s="87">
        <f>+F30+F20</f>
        <v>27741409668.72</v>
      </c>
      <c r="G31" s="87"/>
    </row>
    <row r="32" spans="1:7" ht="14.25" customHeight="1">
      <c r="A32" s="4" t="s">
        <v>26</v>
      </c>
      <c r="B32" s="79" t="s">
        <v>85</v>
      </c>
      <c r="C32" s="79"/>
      <c r="D32" s="84"/>
      <c r="E32" s="84"/>
      <c r="F32" s="84"/>
      <c r="G32" s="84"/>
    </row>
    <row r="33" spans="1:7" ht="15" customHeight="1">
      <c r="A33" s="4" t="s">
        <v>27</v>
      </c>
      <c r="B33" s="79" t="s">
        <v>86</v>
      </c>
      <c r="C33" s="79"/>
      <c r="D33" s="84"/>
      <c r="E33" s="84"/>
      <c r="F33" s="84"/>
      <c r="G33" s="84"/>
    </row>
    <row r="34" spans="1:7" ht="14.25" customHeight="1">
      <c r="A34" s="4" t="s">
        <v>28</v>
      </c>
      <c r="B34" s="79" t="s">
        <v>87</v>
      </c>
      <c r="C34" s="79"/>
      <c r="D34" s="84"/>
      <c r="E34" s="84"/>
      <c r="F34" s="84"/>
      <c r="G34" s="84"/>
    </row>
    <row r="35" spans="1:7" ht="14.25" customHeight="1">
      <c r="A35" s="4" t="s">
        <v>29</v>
      </c>
      <c r="B35" s="77" t="s">
        <v>88</v>
      </c>
      <c r="C35" s="77"/>
      <c r="D35" s="85">
        <v>3227003475.81</v>
      </c>
      <c r="E35" s="85"/>
      <c r="F35" s="85">
        <v>3151983854.02</v>
      </c>
      <c r="G35" s="85"/>
    </row>
    <row r="36" spans="1:7" ht="14.25" customHeight="1">
      <c r="A36" s="4" t="s">
        <v>30</v>
      </c>
      <c r="B36" s="77" t="s">
        <v>89</v>
      </c>
      <c r="C36" s="77"/>
      <c r="D36" s="85">
        <v>0</v>
      </c>
      <c r="E36" s="85"/>
      <c r="F36" s="85"/>
      <c r="G36" s="85"/>
    </row>
    <row r="37" spans="1:7" ht="14.25" customHeight="1">
      <c r="A37" s="4" t="s">
        <v>31</v>
      </c>
      <c r="B37" s="77" t="s">
        <v>90</v>
      </c>
      <c r="C37" s="77"/>
      <c r="D37" s="85">
        <v>292987688.4</v>
      </c>
      <c r="E37" s="85"/>
      <c r="F37" s="85">
        <v>436847615.96</v>
      </c>
      <c r="G37" s="85"/>
    </row>
    <row r="38" spans="1:7" ht="15" customHeight="1">
      <c r="A38" s="4" t="s">
        <v>32</v>
      </c>
      <c r="B38" s="77" t="s">
        <v>91</v>
      </c>
      <c r="C38" s="77"/>
      <c r="D38" s="85">
        <v>0</v>
      </c>
      <c r="E38" s="85"/>
      <c r="F38" s="85"/>
      <c r="G38" s="85"/>
    </row>
    <row r="39" spans="1:7" ht="14.25" customHeight="1">
      <c r="A39" s="4" t="s">
        <v>33</v>
      </c>
      <c r="B39" s="77" t="s">
        <v>92</v>
      </c>
      <c r="C39" s="77"/>
      <c r="D39" s="85"/>
      <c r="E39" s="85"/>
      <c r="F39" s="85"/>
      <c r="G39" s="85"/>
    </row>
    <row r="40" spans="1:7" ht="14.25" customHeight="1">
      <c r="A40" s="4" t="s">
        <v>34</v>
      </c>
      <c r="B40" s="77" t="s">
        <v>93</v>
      </c>
      <c r="C40" s="77"/>
      <c r="D40" s="85"/>
      <c r="E40" s="85"/>
      <c r="F40" s="85"/>
      <c r="G40" s="85"/>
    </row>
    <row r="41" spans="1:7" ht="14.25" customHeight="1">
      <c r="A41" s="4" t="s">
        <v>35</v>
      </c>
      <c r="B41" s="77" t="s">
        <v>94</v>
      </c>
      <c r="C41" s="77"/>
      <c r="D41" s="85">
        <v>14242944.19</v>
      </c>
      <c r="E41" s="85"/>
      <c r="F41" s="85">
        <v>17973450.26</v>
      </c>
      <c r="G41" s="85"/>
    </row>
    <row r="42" spans="1:7" ht="14.25" customHeight="1">
      <c r="A42" s="4" t="s">
        <v>36</v>
      </c>
      <c r="B42" s="77" t="s">
        <v>95</v>
      </c>
      <c r="C42" s="77"/>
      <c r="D42" s="85">
        <v>3759631115.67</v>
      </c>
      <c r="E42" s="85"/>
      <c r="F42" s="85">
        <v>1122801783.9</v>
      </c>
      <c r="G42" s="85"/>
    </row>
    <row r="43" spans="1:7" ht="15" customHeight="1">
      <c r="A43" s="4" t="s">
        <v>37</v>
      </c>
      <c r="B43" s="77" t="s">
        <v>96</v>
      </c>
      <c r="C43" s="77"/>
      <c r="D43" s="85"/>
      <c r="E43" s="85"/>
      <c r="F43" s="85"/>
      <c r="G43" s="85"/>
    </row>
    <row r="44" spans="1:7" ht="14.25" customHeight="1">
      <c r="A44" s="4" t="s">
        <v>38</v>
      </c>
      <c r="B44" s="77" t="s">
        <v>97</v>
      </c>
      <c r="C44" s="77"/>
      <c r="D44" s="85">
        <v>176356.7</v>
      </c>
      <c r="E44" s="85"/>
      <c r="F44" s="85">
        <v>176356.7</v>
      </c>
      <c r="G44" s="85"/>
    </row>
    <row r="45" spans="1:7" ht="25.5" customHeight="1">
      <c r="A45" s="4" t="s">
        <v>39</v>
      </c>
      <c r="B45" s="77" t="s">
        <v>98</v>
      </c>
      <c r="C45" s="77"/>
      <c r="D45" s="85"/>
      <c r="E45" s="85"/>
      <c r="F45" s="85"/>
      <c r="G45" s="85"/>
    </row>
    <row r="46" spans="1:7" ht="15" customHeight="1">
      <c r="A46" s="4" t="s">
        <v>40</v>
      </c>
      <c r="B46" s="79" t="s">
        <v>99</v>
      </c>
      <c r="C46" s="79"/>
      <c r="D46" s="84">
        <f>+D35+D36+D37+D38+D39+D40+D41+D42+D43+D44+D45</f>
        <v>7294041580.7699995</v>
      </c>
      <c r="E46" s="84"/>
      <c r="F46" s="84">
        <f>+F35+F36+F37+F38+F39+F40+F41+F42+F43+F44+F45</f>
        <v>4729783060.84</v>
      </c>
      <c r="G46" s="84"/>
    </row>
    <row r="47" spans="1:7" ht="14.25" customHeight="1">
      <c r="A47" s="4" t="s">
        <v>41</v>
      </c>
      <c r="B47" s="79" t="s">
        <v>100</v>
      </c>
      <c r="C47" s="79"/>
      <c r="D47" s="84"/>
      <c r="E47" s="84"/>
      <c r="F47" s="84"/>
      <c r="G47" s="84"/>
    </row>
    <row r="48" spans="1:7" ht="14.25" customHeight="1">
      <c r="A48" s="4" t="s">
        <v>42</v>
      </c>
      <c r="B48" s="77" t="s">
        <v>101</v>
      </c>
      <c r="C48" s="77"/>
      <c r="D48" s="85"/>
      <c r="E48" s="85"/>
      <c r="F48" s="85"/>
      <c r="G48" s="85"/>
    </row>
    <row r="49" spans="1:7" ht="14.25" customHeight="1">
      <c r="A49" s="4" t="s">
        <v>43</v>
      </c>
      <c r="B49" s="77" t="s">
        <v>102</v>
      </c>
      <c r="C49" s="77"/>
      <c r="D49" s="85"/>
      <c r="E49" s="85"/>
      <c r="F49" s="85"/>
      <c r="G49" s="85"/>
    </row>
    <row r="50" spans="1:7" ht="14.25" customHeight="1">
      <c r="A50" s="4" t="s">
        <v>44</v>
      </c>
      <c r="B50" s="77" t="s">
        <v>103</v>
      </c>
      <c r="C50" s="77"/>
      <c r="D50" s="85"/>
      <c r="E50" s="85"/>
      <c r="F50" s="85"/>
      <c r="G50" s="85"/>
    </row>
    <row r="51" spans="1:7" ht="15" customHeight="1">
      <c r="A51" s="4" t="s">
        <v>45</v>
      </c>
      <c r="B51" s="77" t="s">
        <v>104</v>
      </c>
      <c r="C51" s="77"/>
      <c r="D51" s="85"/>
      <c r="E51" s="85"/>
      <c r="F51" s="85"/>
      <c r="G51" s="85"/>
    </row>
    <row r="52" spans="1:7" ht="14.25" customHeight="1">
      <c r="A52" s="4" t="s">
        <v>46</v>
      </c>
      <c r="B52" s="79" t="s">
        <v>105</v>
      </c>
      <c r="C52" s="79"/>
      <c r="D52" s="85"/>
      <c r="E52" s="85"/>
      <c r="F52" s="85"/>
      <c r="G52" s="85"/>
    </row>
    <row r="53" spans="1:7" ht="14.25" customHeight="1">
      <c r="A53" s="4" t="s">
        <v>47</v>
      </c>
      <c r="B53" s="79" t="s">
        <v>106</v>
      </c>
      <c r="C53" s="79"/>
      <c r="D53" s="85"/>
      <c r="E53" s="85"/>
      <c r="F53" s="85">
        <v>4729783060.84</v>
      </c>
      <c r="G53" s="85"/>
    </row>
    <row r="54" spans="1:7" ht="14.25" customHeight="1">
      <c r="A54" s="4" t="s">
        <v>48</v>
      </c>
      <c r="B54" s="77" t="s">
        <v>107</v>
      </c>
      <c r="C54" s="77"/>
      <c r="D54" s="85"/>
      <c r="E54" s="85"/>
      <c r="F54" s="85">
        <v>1100097785.34</v>
      </c>
      <c r="G54" s="85"/>
    </row>
    <row r="55" spans="1:7" ht="14.25" customHeight="1">
      <c r="A55" s="4" t="s">
        <v>49</v>
      </c>
      <c r="B55" s="77" t="s">
        <v>108</v>
      </c>
      <c r="C55" s="77"/>
      <c r="D55" s="85"/>
      <c r="E55" s="85"/>
      <c r="F55" s="85"/>
      <c r="G55" s="85"/>
    </row>
    <row r="56" spans="1:7" ht="15" customHeight="1">
      <c r="A56" s="4" t="s">
        <v>50</v>
      </c>
      <c r="B56" s="77" t="s">
        <v>109</v>
      </c>
      <c r="C56" s="77"/>
      <c r="D56" s="88">
        <v>848097784.34</v>
      </c>
      <c r="E56" s="88"/>
      <c r="F56" s="88">
        <v>1100097785.34</v>
      </c>
      <c r="G56" s="88"/>
    </row>
    <row r="57" spans="1:7" ht="14.25" customHeight="1">
      <c r="A57" s="4" t="s">
        <v>51</v>
      </c>
      <c r="B57" s="77" t="s">
        <v>110</v>
      </c>
      <c r="C57" s="77"/>
      <c r="D57" s="85"/>
      <c r="E57" s="85"/>
      <c r="F57" s="91"/>
      <c r="G57" s="91"/>
    </row>
    <row r="58" spans="1:7" ht="14.25" customHeight="1">
      <c r="A58" s="4" t="s">
        <v>52</v>
      </c>
      <c r="B58" s="77" t="s">
        <v>111</v>
      </c>
      <c r="C58" s="77"/>
      <c r="D58" s="85"/>
      <c r="E58" s="85"/>
      <c r="F58" s="85"/>
      <c r="G58" s="85"/>
    </row>
    <row r="59" spans="1:7" ht="14.25" customHeight="1">
      <c r="A59" s="4" t="s">
        <v>53</v>
      </c>
      <c r="B59" s="77" t="s">
        <v>112</v>
      </c>
      <c r="C59" s="77"/>
      <c r="D59" s="85"/>
      <c r="E59" s="85"/>
      <c r="F59" s="85"/>
      <c r="G59" s="85"/>
    </row>
    <row r="60" spans="1:7" ht="14.25" customHeight="1">
      <c r="A60" s="4" t="s">
        <v>54</v>
      </c>
      <c r="B60" s="77" t="s">
        <v>113</v>
      </c>
      <c r="C60" s="77"/>
      <c r="D60" s="85">
        <v>164937000</v>
      </c>
      <c r="E60" s="85"/>
      <c r="F60" s="85">
        <v>164937000</v>
      </c>
      <c r="G60" s="85"/>
    </row>
    <row r="61" spans="1:7" ht="15" customHeight="1">
      <c r="A61" s="4" t="s">
        <v>55</v>
      </c>
      <c r="B61" s="77" t="s">
        <v>114</v>
      </c>
      <c r="C61" s="77"/>
      <c r="D61" s="85"/>
      <c r="E61" s="85"/>
      <c r="F61" s="85"/>
      <c r="G61" s="85"/>
    </row>
    <row r="62" spans="1:7" ht="14.25" customHeight="1">
      <c r="A62" s="4" t="s">
        <v>56</v>
      </c>
      <c r="B62" s="77" t="s">
        <v>115</v>
      </c>
      <c r="C62" s="77"/>
      <c r="D62" s="85"/>
      <c r="E62" s="85"/>
      <c r="F62" s="85"/>
      <c r="G62" s="85"/>
    </row>
    <row r="63" spans="1:7" ht="14.25" customHeight="1">
      <c r="A63" s="4" t="s">
        <v>57</v>
      </c>
      <c r="B63" s="77" t="s">
        <v>116</v>
      </c>
      <c r="C63" s="77"/>
      <c r="D63" s="85">
        <v>16828895269.49</v>
      </c>
      <c r="E63" s="85"/>
      <c r="F63" s="85">
        <v>21746591822.54</v>
      </c>
      <c r="G63" s="85"/>
    </row>
    <row r="64" spans="1:7" ht="14.25" customHeight="1">
      <c r="A64" s="4" t="s">
        <v>58</v>
      </c>
      <c r="B64" s="79" t="s">
        <v>117</v>
      </c>
      <c r="C64" s="79"/>
      <c r="D64" s="84">
        <f>+D63+D56+D61+D60</f>
        <v>17841930053.829998</v>
      </c>
      <c r="E64" s="84"/>
      <c r="F64" s="84">
        <f>+F63+F56+F61+F60</f>
        <v>23011626607.88</v>
      </c>
      <c r="G64" s="84"/>
    </row>
    <row r="65" spans="1:7" ht="18.75" customHeight="1">
      <c r="A65" s="4" t="s">
        <v>59</v>
      </c>
      <c r="B65" s="79" t="s">
        <v>85</v>
      </c>
      <c r="C65" s="79"/>
      <c r="D65" s="84">
        <f>+D64+D46</f>
        <v>25135971634.6</v>
      </c>
      <c r="E65" s="84"/>
      <c r="F65" s="84">
        <f>+F64+F46</f>
        <v>27741409668.72</v>
      </c>
      <c r="G65" s="84"/>
    </row>
    <row r="66" spans="1:7" ht="1.5" customHeight="1">
      <c r="A66" s="75"/>
      <c r="B66" s="75"/>
      <c r="C66" s="75"/>
      <c r="D66" s="75"/>
      <c r="E66" s="75"/>
      <c r="F66" s="75"/>
      <c r="G66" s="1"/>
    </row>
    <row r="67" spans="1:7" ht="40.5" customHeight="1">
      <c r="A67" s="1"/>
      <c r="B67" s="1"/>
      <c r="C67" s="1"/>
      <c r="D67" s="1"/>
      <c r="E67" s="1"/>
      <c r="F67" s="1"/>
      <c r="G67" s="1"/>
    </row>
    <row r="68" spans="1:8" s="12" customFormat="1" ht="24" customHeight="1">
      <c r="A68" s="76" t="s">
        <v>284</v>
      </c>
      <c r="B68" s="76"/>
      <c r="C68" s="11" t="s">
        <v>275</v>
      </c>
      <c r="D68" s="71" t="s">
        <v>285</v>
      </c>
      <c r="E68" s="71"/>
      <c r="F68" s="71"/>
      <c r="G68" s="71"/>
      <c r="H68" s="71"/>
    </row>
    <row r="69" spans="1:8" s="12" customFormat="1" ht="23.25" customHeight="1">
      <c r="A69" s="76" t="s">
        <v>281</v>
      </c>
      <c r="B69" s="76"/>
      <c r="C69" s="11" t="s">
        <v>275</v>
      </c>
      <c r="D69" s="71" t="s">
        <v>278</v>
      </c>
      <c r="E69" s="71"/>
      <c r="F69" s="71"/>
      <c r="G69" s="71"/>
      <c r="H69" s="71"/>
    </row>
    <row r="70" spans="1:7" ht="20.25" customHeight="1">
      <c r="A70" s="1"/>
      <c r="B70" s="1"/>
      <c r="C70" s="1"/>
      <c r="D70" s="1"/>
      <c r="E70" s="1"/>
      <c r="F70" s="1"/>
      <c r="G70" s="1"/>
    </row>
    <row r="71" spans="1:7" ht="14.25" customHeight="1">
      <c r="A71" s="2"/>
      <c r="B71" s="82"/>
      <c r="C71" s="82"/>
      <c r="D71" s="2"/>
      <c r="E71" s="89"/>
      <c r="F71" s="89"/>
      <c r="G71" s="1"/>
    </row>
  </sheetData>
  <sheetProtection/>
  <mergeCells count="186">
    <mergeCell ref="F62:G62"/>
    <mergeCell ref="F63:G63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64:G64"/>
    <mergeCell ref="F65:G65"/>
    <mergeCell ref="D68:H68"/>
    <mergeCell ref="E71:F71"/>
    <mergeCell ref="F8:G8"/>
    <mergeCell ref="F9:G9"/>
    <mergeCell ref="F10:G10"/>
    <mergeCell ref="F11:G11"/>
    <mergeCell ref="F12:G12"/>
    <mergeCell ref="F13:G13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62:C62"/>
    <mergeCell ref="B63:C63"/>
    <mergeCell ref="B64:C64"/>
    <mergeCell ref="B65:C65"/>
    <mergeCell ref="B71:C71"/>
    <mergeCell ref="D6:F6"/>
    <mergeCell ref="D8:E8"/>
    <mergeCell ref="D9:E9"/>
    <mergeCell ref="D10:E10"/>
    <mergeCell ref="D11:E11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1:C21"/>
    <mergeCell ref="B22:C22"/>
    <mergeCell ref="B23:C23"/>
    <mergeCell ref="B24:C24"/>
    <mergeCell ref="B25:C25"/>
    <mergeCell ref="B20:C20"/>
    <mergeCell ref="A69:B6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D69:H69"/>
    <mergeCell ref="A2:F2"/>
    <mergeCell ref="A4:F4"/>
    <mergeCell ref="A6:B6"/>
    <mergeCell ref="A7:F7"/>
    <mergeCell ref="A66:F66"/>
    <mergeCell ref="A68:B68"/>
    <mergeCell ref="B17:C17"/>
    <mergeCell ref="B18:C18"/>
    <mergeCell ref="B19:C19"/>
  </mergeCells>
  <printOptions/>
  <pageMargins left="0.5" right="0.25" top="0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14.00390625" style="0" customWidth="1"/>
    <col min="4" max="4" width="10.28125" style="0" customWidth="1"/>
    <col min="5" max="5" width="17.140625" style="0" customWidth="1"/>
    <col min="6" max="6" width="17.8515625" style="0" bestFit="1" customWidth="1"/>
    <col min="7" max="7" width="0.13671875" style="0" customWidth="1"/>
    <col min="9" max="9" width="18.8515625" style="0" bestFit="1" customWidth="1"/>
  </cols>
  <sheetData>
    <row r="1" spans="1:7" ht="0.75" customHeight="1">
      <c r="A1" s="1"/>
      <c r="B1" s="1"/>
      <c r="C1" s="1"/>
      <c r="D1" s="1"/>
      <c r="E1" s="1"/>
      <c r="F1" s="1"/>
      <c r="G1" s="1"/>
    </row>
    <row r="2" spans="1:7" ht="18" customHeight="1">
      <c r="A2" s="72" t="s">
        <v>276</v>
      </c>
      <c r="B2" s="72"/>
      <c r="C2" s="72"/>
      <c r="D2" s="72"/>
      <c r="E2" s="72"/>
      <c r="F2" s="72"/>
      <c r="G2" s="72"/>
    </row>
    <row r="3" spans="1:7" ht="18" customHeight="1">
      <c r="A3" s="73" t="s">
        <v>122</v>
      </c>
      <c r="B3" s="73"/>
      <c r="C3" s="73"/>
      <c r="D3" s="73"/>
      <c r="E3" s="73"/>
      <c r="F3" s="73"/>
      <c r="G3" s="73"/>
    </row>
    <row r="4" spans="1:7" ht="8.25" customHeight="1">
      <c r="A4" s="1"/>
      <c r="B4" s="1"/>
      <c r="C4" s="1"/>
      <c r="D4" s="1"/>
      <c r="E4" s="1"/>
      <c r="F4" s="1"/>
      <c r="G4" s="1"/>
    </row>
    <row r="5" spans="1:7" ht="12.75" customHeight="1">
      <c r="A5" s="94"/>
      <c r="B5" s="94"/>
      <c r="C5" s="94"/>
      <c r="D5" s="31" t="s">
        <v>118</v>
      </c>
      <c r="E5" s="83" t="s">
        <v>287</v>
      </c>
      <c r="F5" s="83"/>
      <c r="G5" s="83"/>
    </row>
    <row r="6" spans="1:7" ht="13.5" customHeight="1">
      <c r="A6" s="74" t="s">
        <v>1</v>
      </c>
      <c r="B6" s="74"/>
      <c r="C6" s="74"/>
      <c r="D6" s="74"/>
      <c r="E6" s="74"/>
      <c r="F6" s="74"/>
      <c r="G6" s="74"/>
    </row>
    <row r="7" spans="1:7" ht="24.75" customHeight="1">
      <c r="A7" s="19" t="s">
        <v>2</v>
      </c>
      <c r="B7" s="95" t="s">
        <v>123</v>
      </c>
      <c r="C7" s="95"/>
      <c r="D7" s="95"/>
      <c r="E7" s="19" t="s">
        <v>124</v>
      </c>
      <c r="F7" s="95" t="s">
        <v>125</v>
      </c>
      <c r="G7" s="95"/>
    </row>
    <row r="8" spans="1:7" ht="12.75" customHeight="1">
      <c r="A8" s="25" t="s">
        <v>3</v>
      </c>
      <c r="B8" s="93" t="s">
        <v>126</v>
      </c>
      <c r="C8" s="93"/>
      <c r="D8" s="93"/>
      <c r="E8" s="22"/>
      <c r="F8" s="22"/>
      <c r="G8" s="23"/>
    </row>
    <row r="9" spans="1:7" ht="13.5" customHeight="1">
      <c r="A9" s="25" t="s">
        <v>4</v>
      </c>
      <c r="B9" s="93" t="s">
        <v>127</v>
      </c>
      <c r="C9" s="93"/>
      <c r="D9" s="93"/>
      <c r="E9" s="22">
        <f>+E10+E11+E12+E13+E14+E15</f>
        <v>61300150699</v>
      </c>
      <c r="F9" s="22">
        <v>52856852706.47</v>
      </c>
      <c r="G9" s="22">
        <f>+G10+G11+G12+G13+G14+G15</f>
        <v>0</v>
      </c>
    </row>
    <row r="10" spans="1:7" ht="12.75" customHeight="1">
      <c r="A10" s="20" t="s">
        <v>5</v>
      </c>
      <c r="B10" s="96" t="s">
        <v>128</v>
      </c>
      <c r="C10" s="96"/>
      <c r="D10" s="96"/>
      <c r="E10" s="21">
        <v>61292961899</v>
      </c>
      <c r="F10" s="21">
        <v>52586783625</v>
      </c>
      <c r="G10" s="23"/>
    </row>
    <row r="11" spans="1:7" ht="12.75" customHeight="1">
      <c r="A11" s="20" t="s">
        <v>6</v>
      </c>
      <c r="B11" s="96" t="s">
        <v>129</v>
      </c>
      <c r="C11" s="96"/>
      <c r="D11" s="96"/>
      <c r="E11" s="21"/>
      <c r="F11" s="21"/>
      <c r="G11" s="23"/>
    </row>
    <row r="12" spans="1:7" ht="13.5" customHeight="1">
      <c r="A12" s="20" t="s">
        <v>7</v>
      </c>
      <c r="B12" s="96" t="s">
        <v>130</v>
      </c>
      <c r="C12" s="96"/>
      <c r="D12" s="96"/>
      <c r="E12" s="21"/>
      <c r="F12" s="21"/>
      <c r="G12" s="23"/>
    </row>
    <row r="13" spans="1:9" ht="12.75" customHeight="1">
      <c r="A13" s="20" t="s">
        <v>8</v>
      </c>
      <c r="B13" s="96" t="s">
        <v>131</v>
      </c>
      <c r="C13" s="96"/>
      <c r="D13" s="96"/>
      <c r="E13" s="21"/>
      <c r="F13" s="21"/>
      <c r="G13" s="23"/>
      <c r="I13" s="10"/>
    </row>
    <row r="14" spans="1:9" ht="12.75" customHeight="1">
      <c r="A14" s="20" t="s">
        <v>9</v>
      </c>
      <c r="B14" s="96" t="s">
        <v>132</v>
      </c>
      <c r="C14" s="96"/>
      <c r="D14" s="96"/>
      <c r="E14" s="21"/>
      <c r="F14" s="21"/>
      <c r="G14" s="23"/>
      <c r="I14" s="10"/>
    </row>
    <row r="15" spans="1:10" ht="13.5" customHeight="1">
      <c r="A15" s="20" t="s">
        <v>10</v>
      </c>
      <c r="B15" s="96" t="s">
        <v>133</v>
      </c>
      <c r="C15" s="96"/>
      <c r="D15" s="96"/>
      <c r="E15" s="21">
        <v>7188800</v>
      </c>
      <c r="F15" s="21">
        <v>270069081.47</v>
      </c>
      <c r="G15" s="23"/>
      <c r="J15" s="15"/>
    </row>
    <row r="16" spans="1:10" s="30" customFormat="1" ht="12.75" customHeight="1">
      <c r="A16" s="32" t="s">
        <v>15</v>
      </c>
      <c r="B16" s="92" t="s">
        <v>134</v>
      </c>
      <c r="C16" s="92"/>
      <c r="D16" s="92"/>
      <c r="E16" s="33">
        <f>+E17+E18+E19+E20+E21+E22+E23+E24+E25</f>
        <v>57652515762.33</v>
      </c>
      <c r="F16" s="53">
        <v>54465296622.87</v>
      </c>
      <c r="G16" s="34"/>
      <c r="J16" s="35"/>
    </row>
    <row r="17" spans="1:10" ht="12.75" customHeight="1">
      <c r="A17" s="20" t="s">
        <v>16</v>
      </c>
      <c r="B17" s="96" t="s">
        <v>135</v>
      </c>
      <c r="C17" s="96"/>
      <c r="D17" s="96"/>
      <c r="E17" s="21">
        <v>1036248377</v>
      </c>
      <c r="F17" s="21">
        <v>1174711856.56</v>
      </c>
      <c r="G17" s="23"/>
      <c r="J17" s="15"/>
    </row>
    <row r="18" spans="1:7" s="27" customFormat="1" ht="13.5" customHeight="1">
      <c r="A18" s="36" t="s">
        <v>17</v>
      </c>
      <c r="B18" s="97" t="s">
        <v>136</v>
      </c>
      <c r="C18" s="97"/>
      <c r="D18" s="97"/>
      <c r="E18" s="37">
        <v>256410151.9</v>
      </c>
      <c r="F18" s="37">
        <v>288491991.61</v>
      </c>
      <c r="G18" s="38"/>
    </row>
    <row r="19" spans="1:7" s="27" customFormat="1" ht="12.75" customHeight="1">
      <c r="A19" s="36" t="s">
        <v>18</v>
      </c>
      <c r="B19" s="97" t="s">
        <v>137</v>
      </c>
      <c r="C19" s="97"/>
      <c r="D19" s="97"/>
      <c r="E19" s="37">
        <v>2461015354.77</v>
      </c>
      <c r="F19" s="37">
        <v>653023750.91</v>
      </c>
      <c r="G19" s="38"/>
    </row>
    <row r="20" spans="1:7" s="27" customFormat="1" ht="12.75" customHeight="1">
      <c r="A20" s="36" t="s">
        <v>19</v>
      </c>
      <c r="B20" s="97" t="s">
        <v>138</v>
      </c>
      <c r="C20" s="97"/>
      <c r="D20" s="97"/>
      <c r="E20" s="37">
        <v>74167000</v>
      </c>
      <c r="F20" s="37">
        <v>58567929.29</v>
      </c>
      <c r="G20" s="38"/>
    </row>
    <row r="21" spans="1:7" s="27" customFormat="1" ht="13.5" customHeight="1">
      <c r="A21" s="36" t="s">
        <v>20</v>
      </c>
      <c r="B21" s="97" t="s">
        <v>139</v>
      </c>
      <c r="C21" s="97"/>
      <c r="D21" s="97"/>
      <c r="E21" s="37">
        <v>118545178.66</v>
      </c>
      <c r="F21" s="37">
        <v>74217119.18</v>
      </c>
      <c r="G21" s="38"/>
    </row>
    <row r="22" spans="1:7" ht="12.75" customHeight="1">
      <c r="A22" s="20" t="s">
        <v>21</v>
      </c>
      <c r="B22" s="96" t="s">
        <v>140</v>
      </c>
      <c r="C22" s="96"/>
      <c r="D22" s="96"/>
      <c r="E22" s="21">
        <v>7305000</v>
      </c>
      <c r="F22" s="21"/>
      <c r="G22" s="23"/>
    </row>
    <row r="23" spans="1:7" s="27" customFormat="1" ht="12.75" customHeight="1">
      <c r="A23" s="36" t="s">
        <v>22</v>
      </c>
      <c r="B23" s="97" t="s">
        <v>141</v>
      </c>
      <c r="C23" s="97"/>
      <c r="D23" s="97"/>
      <c r="E23" s="37">
        <v>1217309800</v>
      </c>
      <c r="F23" s="37">
        <v>739960861.23</v>
      </c>
      <c r="G23" s="38"/>
    </row>
    <row r="24" spans="1:7" ht="13.5" customHeight="1">
      <c r="A24" s="20" t="s">
        <v>23</v>
      </c>
      <c r="B24" s="96" t="s">
        <v>142</v>
      </c>
      <c r="C24" s="96"/>
      <c r="D24" s="96"/>
      <c r="E24" s="21">
        <v>16831500</v>
      </c>
      <c r="F24" s="21">
        <v>39547227.22</v>
      </c>
      <c r="G24" s="23"/>
    </row>
    <row r="25" spans="1:9" ht="12.75" customHeight="1">
      <c r="A25" s="20" t="s">
        <v>143</v>
      </c>
      <c r="B25" s="96" t="s">
        <v>144</v>
      </c>
      <c r="C25" s="96"/>
      <c r="D25" s="96"/>
      <c r="E25" s="21">
        <v>52464683400</v>
      </c>
      <c r="F25" s="21">
        <v>51436775886.07</v>
      </c>
      <c r="G25" s="23"/>
      <c r="I25" s="17"/>
    </row>
    <row r="26" spans="1:9" s="30" customFormat="1" ht="12.75" customHeight="1">
      <c r="A26" s="32" t="s">
        <v>25</v>
      </c>
      <c r="B26" s="92" t="s">
        <v>145</v>
      </c>
      <c r="C26" s="92"/>
      <c r="D26" s="92"/>
      <c r="E26" s="33">
        <f>+E9-E16</f>
        <v>3647634936.669998</v>
      </c>
      <c r="F26" s="52">
        <f>+F9-F16</f>
        <v>-1608443916.4000015</v>
      </c>
      <c r="G26" s="34"/>
      <c r="I26" s="39"/>
    </row>
    <row r="27" spans="1:9" ht="13.5" customHeight="1">
      <c r="A27" s="25" t="s">
        <v>26</v>
      </c>
      <c r="B27" s="93" t="s">
        <v>146</v>
      </c>
      <c r="C27" s="93"/>
      <c r="D27" s="93"/>
      <c r="E27" s="22"/>
      <c r="F27" s="22"/>
      <c r="G27" s="23"/>
      <c r="I27" s="10"/>
    </row>
    <row r="28" spans="1:9" ht="12.75" customHeight="1">
      <c r="A28" s="25" t="s">
        <v>27</v>
      </c>
      <c r="B28" s="93" t="s">
        <v>127</v>
      </c>
      <c r="C28" s="93"/>
      <c r="D28" s="93"/>
      <c r="E28" s="22">
        <f>+E34+E33</f>
        <v>0</v>
      </c>
      <c r="F28" s="22">
        <f>+F34+F33</f>
        <v>0</v>
      </c>
      <c r="G28" s="23"/>
      <c r="I28" s="10"/>
    </row>
    <row r="29" spans="1:7" ht="12.75" customHeight="1">
      <c r="A29" s="20" t="s">
        <v>28</v>
      </c>
      <c r="B29" s="96" t="s">
        <v>147</v>
      </c>
      <c r="C29" s="96"/>
      <c r="D29" s="96"/>
      <c r="E29" s="21"/>
      <c r="F29" s="21"/>
      <c r="G29" s="23"/>
    </row>
    <row r="30" spans="1:9" ht="13.5" customHeight="1">
      <c r="A30" s="20" t="s">
        <v>41</v>
      </c>
      <c r="B30" s="96" t="s">
        <v>148</v>
      </c>
      <c r="C30" s="96"/>
      <c r="D30" s="96"/>
      <c r="E30" s="21"/>
      <c r="F30" s="21"/>
      <c r="G30" s="23"/>
      <c r="I30" s="10"/>
    </row>
    <row r="31" spans="1:7" ht="12.75" customHeight="1">
      <c r="A31" s="20" t="s">
        <v>149</v>
      </c>
      <c r="B31" s="96" t="s">
        <v>150</v>
      </c>
      <c r="C31" s="96"/>
      <c r="D31" s="96"/>
      <c r="E31" s="21">
        <v>0</v>
      </c>
      <c r="F31" s="21">
        <v>0</v>
      </c>
      <c r="G31" s="23"/>
    </row>
    <row r="32" spans="1:9" ht="12.75" customHeight="1">
      <c r="A32" s="20" t="s">
        <v>151</v>
      </c>
      <c r="B32" s="96" t="s">
        <v>152</v>
      </c>
      <c r="C32" s="96"/>
      <c r="D32" s="96"/>
      <c r="E32" s="21"/>
      <c r="F32" s="21"/>
      <c r="G32" s="23"/>
      <c r="I32" s="10"/>
    </row>
    <row r="33" spans="1:7" ht="12.75" customHeight="1">
      <c r="A33" s="20" t="s">
        <v>153</v>
      </c>
      <c r="B33" s="96" t="s">
        <v>154</v>
      </c>
      <c r="C33" s="96"/>
      <c r="D33" s="96"/>
      <c r="E33" s="21"/>
      <c r="F33" s="21"/>
      <c r="G33" s="23"/>
    </row>
    <row r="34" spans="1:7" ht="13.5" customHeight="1">
      <c r="A34" s="20" t="s">
        <v>155</v>
      </c>
      <c r="B34" s="96" t="s">
        <v>156</v>
      </c>
      <c r="C34" s="96"/>
      <c r="D34" s="96"/>
      <c r="E34" s="21"/>
      <c r="F34" s="21"/>
      <c r="G34" s="23"/>
    </row>
    <row r="35" spans="1:7" ht="12.75" customHeight="1">
      <c r="A35" s="20" t="s">
        <v>157</v>
      </c>
      <c r="B35" s="96" t="s">
        <v>158</v>
      </c>
      <c r="C35" s="96"/>
      <c r="D35" s="96"/>
      <c r="E35" s="21"/>
      <c r="F35" s="21"/>
      <c r="G35" s="23"/>
    </row>
    <row r="36" spans="1:7" ht="12.75" customHeight="1">
      <c r="A36" s="20" t="s">
        <v>159</v>
      </c>
      <c r="B36" s="96" t="s">
        <v>160</v>
      </c>
      <c r="C36" s="96"/>
      <c r="D36" s="96"/>
      <c r="E36" s="21"/>
      <c r="F36" s="21"/>
      <c r="G36" s="23"/>
    </row>
    <row r="37" spans="1:9" s="30" customFormat="1" ht="13.5" customHeight="1">
      <c r="A37" s="32" t="s">
        <v>47</v>
      </c>
      <c r="B37" s="92" t="s">
        <v>134</v>
      </c>
      <c r="C37" s="92"/>
      <c r="D37" s="92"/>
      <c r="E37" s="33">
        <f>+E38+E39+E40+E41+E42+E43</f>
        <v>0</v>
      </c>
      <c r="F37" s="33">
        <f>+F38+F39+F40+F41+F42+F43</f>
        <v>0</v>
      </c>
      <c r="G37" s="34"/>
      <c r="I37" s="39"/>
    </row>
    <row r="38" spans="1:7" s="27" customFormat="1" ht="12.75" customHeight="1">
      <c r="A38" s="36" t="s">
        <v>161</v>
      </c>
      <c r="B38" s="97" t="s">
        <v>162</v>
      </c>
      <c r="C38" s="97"/>
      <c r="D38" s="97"/>
      <c r="E38" s="37"/>
      <c r="F38" s="37"/>
      <c r="G38" s="38"/>
    </row>
    <row r="39" spans="1:9" ht="12.75" customHeight="1">
      <c r="A39" s="20" t="s">
        <v>163</v>
      </c>
      <c r="B39" s="96" t="s">
        <v>164</v>
      </c>
      <c r="C39" s="96"/>
      <c r="D39" s="96"/>
      <c r="E39" s="21"/>
      <c r="F39" s="21"/>
      <c r="G39" s="23"/>
      <c r="I39" s="10"/>
    </row>
    <row r="40" spans="1:7" ht="13.5" customHeight="1">
      <c r="A40" s="20" t="s">
        <v>165</v>
      </c>
      <c r="B40" s="96" t="s">
        <v>166</v>
      </c>
      <c r="C40" s="96"/>
      <c r="D40" s="96"/>
      <c r="E40" s="21"/>
      <c r="F40" s="21"/>
      <c r="G40" s="23"/>
    </row>
    <row r="41" spans="1:7" ht="12.75" customHeight="1">
      <c r="A41" s="20" t="s">
        <v>167</v>
      </c>
      <c r="B41" s="96" t="s">
        <v>168</v>
      </c>
      <c r="C41" s="96"/>
      <c r="D41" s="96"/>
      <c r="E41" s="21"/>
      <c r="F41" s="21"/>
      <c r="G41" s="23"/>
    </row>
    <row r="42" spans="1:9" ht="12.75" customHeight="1">
      <c r="A42" s="20" t="s">
        <v>169</v>
      </c>
      <c r="B42" s="96" t="s">
        <v>170</v>
      </c>
      <c r="C42" s="96"/>
      <c r="D42" s="96"/>
      <c r="E42" s="21"/>
      <c r="F42" s="21"/>
      <c r="G42" s="23"/>
      <c r="I42" s="10"/>
    </row>
    <row r="43" spans="1:9" ht="13.5" customHeight="1">
      <c r="A43" s="20" t="s">
        <v>171</v>
      </c>
      <c r="B43" s="96" t="s">
        <v>277</v>
      </c>
      <c r="C43" s="96"/>
      <c r="D43" s="96"/>
      <c r="E43" s="21"/>
      <c r="F43" s="21"/>
      <c r="G43" s="23"/>
      <c r="I43" s="10"/>
    </row>
    <row r="44" spans="1:9" s="30" customFormat="1" ht="12.75" customHeight="1">
      <c r="A44" s="32" t="s">
        <v>48</v>
      </c>
      <c r="B44" s="92" t="s">
        <v>172</v>
      </c>
      <c r="C44" s="92"/>
      <c r="D44" s="92"/>
      <c r="E44" s="33">
        <f>+E28-E37</f>
        <v>0</v>
      </c>
      <c r="F44" s="33">
        <f>+F28-F37</f>
        <v>0</v>
      </c>
      <c r="G44" s="34"/>
      <c r="I44" s="39"/>
    </row>
    <row r="45" spans="1:9" ht="12.75" customHeight="1">
      <c r="A45" s="25" t="s">
        <v>173</v>
      </c>
      <c r="B45" s="93" t="s">
        <v>174</v>
      </c>
      <c r="C45" s="93"/>
      <c r="D45" s="93"/>
      <c r="E45" s="21"/>
      <c r="F45" s="21"/>
      <c r="G45" s="23"/>
      <c r="I45" s="10"/>
    </row>
    <row r="46" spans="1:9" ht="13.5" customHeight="1">
      <c r="A46" s="25" t="s">
        <v>175</v>
      </c>
      <c r="B46" s="93" t="s">
        <v>127</v>
      </c>
      <c r="C46" s="93"/>
      <c r="D46" s="93"/>
      <c r="E46" s="22">
        <f>+E47+E48+E49+E50</f>
        <v>0</v>
      </c>
      <c r="F46" s="22">
        <f>+F47+F48+F49+F50</f>
        <v>0</v>
      </c>
      <c r="G46" s="23"/>
      <c r="I46" s="17"/>
    </row>
    <row r="47" spans="1:9" ht="12.75" customHeight="1">
      <c r="A47" s="20" t="s">
        <v>176</v>
      </c>
      <c r="B47" s="96" t="s">
        <v>177</v>
      </c>
      <c r="C47" s="96"/>
      <c r="D47" s="96"/>
      <c r="E47" s="21"/>
      <c r="F47" s="21"/>
      <c r="G47" s="23"/>
      <c r="I47" s="10"/>
    </row>
    <row r="48" spans="1:7" ht="12.75" customHeight="1">
      <c r="A48" s="20" t="s">
        <v>178</v>
      </c>
      <c r="B48" s="96" t="s">
        <v>179</v>
      </c>
      <c r="C48" s="96"/>
      <c r="D48" s="96"/>
      <c r="E48" s="21"/>
      <c r="F48" s="21"/>
      <c r="G48" s="23"/>
    </row>
    <row r="49" spans="1:9" ht="13.5" customHeight="1">
      <c r="A49" s="20" t="s">
        <v>180</v>
      </c>
      <c r="B49" s="96" t="s">
        <v>181</v>
      </c>
      <c r="C49" s="96"/>
      <c r="D49" s="96"/>
      <c r="E49" s="21"/>
      <c r="F49" s="21"/>
      <c r="G49" s="23"/>
      <c r="I49" s="17"/>
    </row>
    <row r="50" spans="1:9" ht="12.75" customHeight="1">
      <c r="A50" s="20" t="s">
        <v>182</v>
      </c>
      <c r="B50" s="96" t="s">
        <v>183</v>
      </c>
      <c r="C50" s="96"/>
      <c r="D50" s="96"/>
      <c r="E50" s="21"/>
      <c r="F50" s="21"/>
      <c r="G50" s="23"/>
      <c r="I50" s="10"/>
    </row>
    <row r="51" spans="1:9" ht="12.75" customHeight="1">
      <c r="A51" s="20" t="s">
        <v>184</v>
      </c>
      <c r="B51" s="96" t="s">
        <v>134</v>
      </c>
      <c r="C51" s="96"/>
      <c r="D51" s="96"/>
      <c r="E51" s="22">
        <f>+F52+F53+F54+E55+F56</f>
        <v>219879903.6</v>
      </c>
      <c r="G51" s="23"/>
      <c r="I51" s="18"/>
    </row>
    <row r="52" spans="1:7" ht="13.5" customHeight="1">
      <c r="A52" s="20" t="s">
        <v>185</v>
      </c>
      <c r="B52" s="96" t="s">
        <v>186</v>
      </c>
      <c r="C52" s="96"/>
      <c r="D52" s="96"/>
      <c r="E52" s="21"/>
      <c r="F52" s="21"/>
      <c r="G52" s="23"/>
    </row>
    <row r="53" spans="1:7" ht="12.75" customHeight="1">
      <c r="A53" s="20" t="s">
        <v>187</v>
      </c>
      <c r="B53" s="96" t="s">
        <v>188</v>
      </c>
      <c r="C53" s="96"/>
      <c r="D53" s="96"/>
      <c r="E53" s="21"/>
      <c r="F53" s="21"/>
      <c r="G53" s="23"/>
    </row>
    <row r="54" spans="1:7" ht="12.75" customHeight="1">
      <c r="A54" s="20" t="s">
        <v>189</v>
      </c>
      <c r="B54" s="96" t="s">
        <v>190</v>
      </c>
      <c r="C54" s="96"/>
      <c r="D54" s="96"/>
      <c r="E54" s="21"/>
      <c r="F54" s="21"/>
      <c r="G54" s="23"/>
    </row>
    <row r="55" spans="1:7" ht="13.5" customHeight="1">
      <c r="A55" s="20" t="s">
        <v>191</v>
      </c>
      <c r="B55" s="96" t="s">
        <v>192</v>
      </c>
      <c r="C55" s="96"/>
      <c r="D55" s="96"/>
      <c r="E55" s="21">
        <v>219879903.6</v>
      </c>
      <c r="G55" s="23"/>
    </row>
    <row r="56" spans="1:7" ht="12.75" customHeight="1">
      <c r="A56" s="20" t="s">
        <v>193</v>
      </c>
      <c r="B56" s="96" t="s">
        <v>194</v>
      </c>
      <c r="C56" s="96"/>
      <c r="D56" s="96"/>
      <c r="E56" s="21"/>
      <c r="F56" s="21"/>
      <c r="G56" s="23"/>
    </row>
    <row r="57" spans="1:7" ht="12.75" customHeight="1">
      <c r="A57" s="25" t="s">
        <v>195</v>
      </c>
      <c r="B57" s="93" t="s">
        <v>196</v>
      </c>
      <c r="C57" s="93"/>
      <c r="D57" s="93"/>
      <c r="E57" s="22">
        <f>+F46-E51</f>
        <v>-219879903.6</v>
      </c>
      <c r="G57" s="23"/>
    </row>
    <row r="58" spans="1:9" s="27" customFormat="1" ht="12.75" customHeight="1">
      <c r="A58" s="36" t="s">
        <v>197</v>
      </c>
      <c r="B58" s="97" t="s">
        <v>198</v>
      </c>
      <c r="C58" s="97"/>
      <c r="D58" s="97"/>
      <c r="E58" s="37"/>
      <c r="F58" s="37"/>
      <c r="G58" s="38"/>
      <c r="I58" s="40"/>
    </row>
    <row r="59" spans="1:9" s="30" customFormat="1" ht="13.5" customHeight="1">
      <c r="A59" s="32" t="s">
        <v>199</v>
      </c>
      <c r="B59" s="92" t="s">
        <v>200</v>
      </c>
      <c r="C59" s="92"/>
      <c r="D59" s="92"/>
      <c r="E59" s="33">
        <f>F61-E60</f>
        <v>-1608443916.4000015</v>
      </c>
      <c r="F59" s="54">
        <f>F61-E60</f>
        <v>-1608443916.4000015</v>
      </c>
      <c r="G59" s="34"/>
      <c r="I59" s="39"/>
    </row>
    <row r="60" spans="1:9" s="7" customFormat="1" ht="12.75" customHeight="1">
      <c r="A60" s="25" t="s">
        <v>201</v>
      </c>
      <c r="B60" s="93" t="s">
        <v>202</v>
      </c>
      <c r="C60" s="93"/>
      <c r="D60" s="93"/>
      <c r="E60" s="22">
        <f>+Баланс!D11</f>
        <v>17851360280.38</v>
      </c>
      <c r="F60" s="55">
        <f>+Баланс!D11</f>
        <v>17851360280.38</v>
      </c>
      <c r="G60" s="24"/>
      <c r="I60" s="16"/>
    </row>
    <row r="61" spans="1:9" s="7" customFormat="1" ht="14.25" customHeight="1">
      <c r="A61" s="25" t="s">
        <v>203</v>
      </c>
      <c r="B61" s="93" t="s">
        <v>204</v>
      </c>
      <c r="C61" s="93"/>
      <c r="D61" s="93"/>
      <c r="E61" s="22">
        <f>+E60</f>
        <v>17851360280.38</v>
      </c>
      <c r="F61" s="22">
        <f>+Баланс!F11</f>
        <v>16242916363.98</v>
      </c>
      <c r="G61" s="48">
        <f>+Баланс!G11</f>
        <v>0</v>
      </c>
      <c r="H61" s="49"/>
      <c r="I61" s="16"/>
    </row>
    <row r="62" spans="1:7" ht="21" customHeight="1">
      <c r="A62" s="75"/>
      <c r="B62" s="75"/>
      <c r="C62" s="75"/>
      <c r="D62" s="75"/>
      <c r="E62" s="75"/>
      <c r="F62" s="75"/>
      <c r="G62" s="75"/>
    </row>
    <row r="63" spans="1:7" ht="31.5" customHeight="1">
      <c r="A63" s="1"/>
      <c r="B63" s="1"/>
      <c r="C63" s="1"/>
      <c r="D63" s="1"/>
      <c r="E63" s="1"/>
      <c r="F63" s="46"/>
      <c r="G63" s="1"/>
    </row>
    <row r="64" spans="1:9" s="12" customFormat="1" ht="14.25" customHeight="1">
      <c r="A64" s="76" t="s">
        <v>286</v>
      </c>
      <c r="B64" s="76"/>
      <c r="C64" s="100" t="s">
        <v>119</v>
      </c>
      <c r="D64" s="100"/>
      <c r="E64" s="71" t="s">
        <v>285</v>
      </c>
      <c r="F64" s="71"/>
      <c r="G64" s="71"/>
      <c r="H64" s="71"/>
      <c r="I64" s="71"/>
    </row>
    <row r="65" spans="1:9" s="12" customFormat="1" ht="14.25" customHeight="1">
      <c r="A65" s="76" t="s">
        <v>60</v>
      </c>
      <c r="B65" s="76"/>
      <c r="C65" s="100" t="s">
        <v>119</v>
      </c>
      <c r="D65" s="100"/>
      <c r="E65" s="71" t="s">
        <v>278</v>
      </c>
      <c r="F65" s="71"/>
      <c r="G65" s="71"/>
      <c r="H65" s="71"/>
      <c r="I65" s="71"/>
    </row>
    <row r="66" spans="1:7" ht="16.5" customHeight="1">
      <c r="A66" s="1"/>
      <c r="B66" s="1"/>
      <c r="C66" s="1"/>
      <c r="D66" s="1"/>
      <c r="E66" s="1"/>
      <c r="F66" s="1"/>
      <c r="G66" s="1"/>
    </row>
    <row r="67" spans="1:7" ht="14.25" customHeight="1">
      <c r="A67" s="2"/>
      <c r="B67" s="82"/>
      <c r="C67" s="82"/>
      <c r="D67" s="82"/>
      <c r="E67" s="2"/>
      <c r="F67" s="98"/>
      <c r="G67" s="99"/>
    </row>
  </sheetData>
  <sheetProtection/>
  <mergeCells count="70">
    <mergeCell ref="B67:D67"/>
    <mergeCell ref="F67:G67"/>
    <mergeCell ref="A62:G62"/>
    <mergeCell ref="A64:B64"/>
    <mergeCell ref="C64:D64"/>
    <mergeCell ref="A65:B65"/>
    <mergeCell ref="E64:I64"/>
    <mergeCell ref="C65:D65"/>
    <mergeCell ref="E65:I65"/>
    <mergeCell ref="B56:D56"/>
    <mergeCell ref="B57:D57"/>
    <mergeCell ref="B61:D61"/>
    <mergeCell ref="B58:D58"/>
    <mergeCell ref="B59:D59"/>
    <mergeCell ref="B60:D60"/>
    <mergeCell ref="B50:D50"/>
    <mergeCell ref="B51:D51"/>
    <mergeCell ref="B53:D53"/>
    <mergeCell ref="B54:D54"/>
    <mergeCell ref="B55:D55"/>
    <mergeCell ref="B52:D52"/>
    <mergeCell ref="B44:D44"/>
    <mergeCell ref="B45:D45"/>
    <mergeCell ref="B49:D49"/>
    <mergeCell ref="B46:D46"/>
    <mergeCell ref="B47:D47"/>
    <mergeCell ref="B48:D48"/>
    <mergeCell ref="B38:D38"/>
    <mergeCell ref="B39:D39"/>
    <mergeCell ref="B41:D41"/>
    <mergeCell ref="B42:D42"/>
    <mergeCell ref="B43:D43"/>
    <mergeCell ref="B40:D40"/>
    <mergeCell ref="B32:D32"/>
    <mergeCell ref="B33:D33"/>
    <mergeCell ref="B37:D37"/>
    <mergeCell ref="B34:D34"/>
    <mergeCell ref="B35:D35"/>
    <mergeCell ref="B36:D36"/>
    <mergeCell ref="B26:D26"/>
    <mergeCell ref="B27:D27"/>
    <mergeCell ref="B29:D29"/>
    <mergeCell ref="B30:D30"/>
    <mergeCell ref="B31:D31"/>
    <mergeCell ref="B28:D28"/>
    <mergeCell ref="B17:D17"/>
    <mergeCell ref="B18:D18"/>
    <mergeCell ref="B19:D19"/>
    <mergeCell ref="B20:D20"/>
    <mergeCell ref="B21:D21"/>
    <mergeCell ref="B25:D25"/>
    <mergeCell ref="B22:D22"/>
    <mergeCell ref="B23:D23"/>
    <mergeCell ref="B24:D24"/>
    <mergeCell ref="B10:D10"/>
    <mergeCell ref="B11:D11"/>
    <mergeCell ref="B12:D12"/>
    <mergeCell ref="B13:D13"/>
    <mergeCell ref="B14:D14"/>
    <mergeCell ref="B15:D15"/>
    <mergeCell ref="B16:D16"/>
    <mergeCell ref="B8:D8"/>
    <mergeCell ref="B9:D9"/>
    <mergeCell ref="A2:G2"/>
    <mergeCell ref="A3:G3"/>
    <mergeCell ref="A5:C5"/>
    <mergeCell ref="E5:G5"/>
    <mergeCell ref="A6:G6"/>
    <mergeCell ref="B7:D7"/>
    <mergeCell ref="F7:G7"/>
  </mergeCells>
  <printOptions/>
  <pageMargins left="0.45" right="0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19" sqref="B19:C19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19.28125" style="0" customWidth="1"/>
    <col min="4" max="4" width="18.421875" style="0" bestFit="1" customWidth="1"/>
    <col min="5" max="5" width="20.140625" style="0" bestFit="1" customWidth="1"/>
  </cols>
  <sheetData>
    <row r="1" spans="1:5" ht="18" customHeight="1">
      <c r="A1" s="1"/>
      <c r="B1" s="1"/>
      <c r="C1" s="1"/>
      <c r="D1" s="1"/>
      <c r="E1" s="1"/>
    </row>
    <row r="2" spans="1:5" ht="18" customHeight="1">
      <c r="A2" s="72" t="s">
        <v>276</v>
      </c>
      <c r="B2" s="72"/>
      <c r="C2" s="72"/>
      <c r="D2" s="72"/>
      <c r="E2" s="72"/>
    </row>
    <row r="3" spans="1:5" ht="21.75" customHeight="1">
      <c r="A3" s="1"/>
      <c r="B3" s="1"/>
      <c r="C3" s="1"/>
      <c r="D3" s="1"/>
      <c r="E3" s="1"/>
    </row>
    <row r="4" spans="1:5" ht="18" customHeight="1">
      <c r="A4" s="73" t="s">
        <v>205</v>
      </c>
      <c r="B4" s="73"/>
      <c r="C4" s="73"/>
      <c r="D4" s="73"/>
      <c r="E4" s="73"/>
    </row>
    <row r="5" spans="1:5" ht="14.25" customHeight="1">
      <c r="A5" s="1"/>
      <c r="B5" s="1"/>
      <c r="C5" s="1"/>
      <c r="D5" s="1"/>
      <c r="E5" s="1"/>
    </row>
    <row r="6" spans="1:5" ht="14.25" customHeight="1">
      <c r="A6" s="72"/>
      <c r="B6" s="72"/>
      <c r="C6" s="31" t="s">
        <v>118</v>
      </c>
      <c r="D6" s="83" t="s">
        <v>287</v>
      </c>
      <c r="E6" s="83"/>
    </row>
    <row r="7" spans="1:5" ht="14.25" customHeight="1">
      <c r="A7" s="74" t="s">
        <v>1</v>
      </c>
      <c r="B7" s="74"/>
      <c r="C7" s="74"/>
      <c r="D7" s="74"/>
      <c r="E7" s="74"/>
    </row>
    <row r="8" spans="1:5" ht="29.25" customHeight="1">
      <c r="A8" s="3" t="s">
        <v>2</v>
      </c>
      <c r="B8" s="78" t="s">
        <v>123</v>
      </c>
      <c r="C8" s="78"/>
      <c r="D8" s="3" t="s">
        <v>124</v>
      </c>
      <c r="E8" s="5" t="s">
        <v>125</v>
      </c>
    </row>
    <row r="9" spans="1:5" ht="13.5" customHeight="1">
      <c r="A9" s="4" t="s">
        <v>3</v>
      </c>
      <c r="B9" s="79" t="s">
        <v>206</v>
      </c>
      <c r="C9" s="79"/>
      <c r="D9" s="8">
        <v>8777564016.41</v>
      </c>
      <c r="E9" s="56">
        <v>9749416064.79</v>
      </c>
    </row>
    <row r="10" spans="1:5" ht="13.5" customHeight="1">
      <c r="A10" s="4" t="s">
        <v>26</v>
      </c>
      <c r="B10" s="77" t="s">
        <v>207</v>
      </c>
      <c r="C10" s="77"/>
      <c r="D10" s="8">
        <v>7276501873.61</v>
      </c>
      <c r="E10" s="58">
        <v>6719299608.03</v>
      </c>
    </row>
    <row r="11" spans="1:5" s="27" customFormat="1" ht="14.25" customHeight="1">
      <c r="A11" s="28" t="s">
        <v>173</v>
      </c>
      <c r="B11" s="81" t="s">
        <v>208</v>
      </c>
      <c r="C11" s="81"/>
      <c r="D11" s="47">
        <f>+D9-D10</f>
        <v>1501062142.8000002</v>
      </c>
      <c r="E11" s="58">
        <v>3030116456.76</v>
      </c>
    </row>
    <row r="12" spans="1:5" ht="13.5" customHeight="1">
      <c r="A12" s="4" t="s">
        <v>197</v>
      </c>
      <c r="B12" s="77" t="s">
        <v>209</v>
      </c>
      <c r="C12" s="77"/>
      <c r="D12" s="9">
        <v>183826435</v>
      </c>
      <c r="E12" s="57">
        <v>117446091.73</v>
      </c>
    </row>
    <row r="13" spans="1:5" ht="13.5" customHeight="1">
      <c r="A13" s="4" t="s">
        <v>201</v>
      </c>
      <c r="B13" s="77" t="s">
        <v>210</v>
      </c>
      <c r="C13" s="77"/>
      <c r="D13" s="9">
        <v>746344465.42</v>
      </c>
      <c r="E13" s="57">
        <v>2635512052.81</v>
      </c>
    </row>
    <row r="14" spans="1:5" ht="13.5" customHeight="1">
      <c r="A14" s="4" t="s">
        <v>203</v>
      </c>
      <c r="B14" s="77" t="s">
        <v>211</v>
      </c>
      <c r="C14" s="77"/>
      <c r="D14" s="9"/>
      <c r="E14" s="50"/>
    </row>
    <row r="15" spans="1:5" ht="14.25" customHeight="1">
      <c r="A15" s="4" t="s">
        <v>212</v>
      </c>
      <c r="B15" s="77" t="s">
        <v>213</v>
      </c>
      <c r="C15" s="77"/>
      <c r="D15" s="9"/>
      <c r="E15" s="50"/>
    </row>
    <row r="16" spans="1:5" ht="13.5" customHeight="1">
      <c r="A16" s="4" t="s">
        <v>214</v>
      </c>
      <c r="B16" s="77" t="s">
        <v>215</v>
      </c>
      <c r="C16" s="77"/>
      <c r="D16" s="9">
        <v>119441341.61</v>
      </c>
      <c r="E16" s="57">
        <v>142082275.04</v>
      </c>
    </row>
    <row r="17" spans="1:5" ht="13.5" customHeight="1">
      <c r="A17" s="4" t="s">
        <v>216</v>
      </c>
      <c r="B17" s="77" t="s">
        <v>217</v>
      </c>
      <c r="C17" s="77"/>
      <c r="D17" s="9"/>
      <c r="E17" s="59"/>
    </row>
    <row r="18" spans="1:5" s="27" customFormat="1" ht="26.25" customHeight="1">
      <c r="A18" s="28" t="s">
        <v>218</v>
      </c>
      <c r="B18" s="80" t="s">
        <v>219</v>
      </c>
      <c r="C18" s="80"/>
      <c r="D18" s="43">
        <v>396797284.34</v>
      </c>
      <c r="E18" s="57">
        <v>385674020.68</v>
      </c>
    </row>
    <row r="19" spans="1:5" ht="13.5" customHeight="1">
      <c r="A19" s="4" t="s">
        <v>220</v>
      </c>
      <c r="B19" s="77" t="s">
        <v>221</v>
      </c>
      <c r="C19" s="77"/>
      <c r="D19" s="9"/>
      <c r="E19" s="50"/>
    </row>
    <row r="20" spans="1:5" ht="13.5" customHeight="1">
      <c r="A20" s="4" t="s">
        <v>222</v>
      </c>
      <c r="B20" s="77" t="s">
        <v>223</v>
      </c>
      <c r="C20" s="77"/>
      <c r="D20" s="9">
        <v>344019835.08</v>
      </c>
      <c r="E20" s="57">
        <v>181916871.37</v>
      </c>
    </row>
    <row r="21" spans="1:5" s="27" customFormat="1" ht="13.5" customHeight="1">
      <c r="A21" s="28" t="s">
        <v>224</v>
      </c>
      <c r="B21" s="80" t="s">
        <v>225</v>
      </c>
      <c r="C21" s="80"/>
      <c r="D21" s="9">
        <v>139231190.41</v>
      </c>
      <c r="E21" s="57">
        <v>270069081.47</v>
      </c>
    </row>
    <row r="22" spans="1:5" ht="14.25" customHeight="1">
      <c r="A22" s="4" t="s">
        <v>226</v>
      </c>
      <c r="B22" s="77" t="s">
        <v>227</v>
      </c>
      <c r="C22" s="77"/>
      <c r="D22" s="9"/>
      <c r="E22" s="50"/>
    </row>
    <row r="23" spans="1:5" ht="13.5" customHeight="1">
      <c r="A23" s="4" t="s">
        <v>228</v>
      </c>
      <c r="B23" s="77" t="s">
        <v>229</v>
      </c>
      <c r="C23" s="77"/>
      <c r="D23" s="9"/>
      <c r="E23" s="50"/>
    </row>
    <row r="24" spans="1:5" ht="13.5" customHeight="1">
      <c r="A24" s="4" t="s">
        <v>230</v>
      </c>
      <c r="B24" s="77" t="s">
        <v>231</v>
      </c>
      <c r="C24" s="77"/>
      <c r="D24" s="9"/>
      <c r="E24" s="50"/>
    </row>
    <row r="25" spans="1:5" ht="14.25" customHeight="1">
      <c r="A25" s="4" t="s">
        <v>232</v>
      </c>
      <c r="B25" s="77" t="s">
        <v>233</v>
      </c>
      <c r="C25" s="77"/>
      <c r="D25" s="9"/>
      <c r="E25" s="50"/>
    </row>
    <row r="26" spans="1:5" s="27" customFormat="1" ht="13.5" customHeight="1">
      <c r="A26" s="28" t="s">
        <v>234</v>
      </c>
      <c r="B26" s="81" t="s">
        <v>235</v>
      </c>
      <c r="C26" s="81"/>
      <c r="D26" s="41">
        <f>+D11+D12+D16+D13-D18-D20+D21+E22</f>
        <v>1949088455.82</v>
      </c>
      <c r="E26" s="58">
        <v>5627635065.76</v>
      </c>
    </row>
    <row r="27" spans="1:5" ht="13.5" customHeight="1">
      <c r="A27" s="4" t="s">
        <v>236</v>
      </c>
      <c r="B27" s="77" t="s">
        <v>237</v>
      </c>
      <c r="C27" s="77"/>
      <c r="D27" s="9">
        <v>229310829.09</v>
      </c>
      <c r="E27" s="57">
        <v>580955193.71</v>
      </c>
    </row>
    <row r="28" spans="1:5" s="27" customFormat="1" ht="13.5" customHeight="1">
      <c r="A28" s="28" t="s">
        <v>238</v>
      </c>
      <c r="B28" s="81" t="s">
        <v>239</v>
      </c>
      <c r="C28" s="81"/>
      <c r="D28" s="41">
        <f>+D26-D27</f>
        <v>1719777626.73</v>
      </c>
      <c r="E28" s="58">
        <v>5046679872.05</v>
      </c>
    </row>
    <row r="29" spans="1:5" ht="14.25" customHeight="1">
      <c r="A29" s="4" t="s">
        <v>240</v>
      </c>
      <c r="B29" s="79" t="s">
        <v>241</v>
      </c>
      <c r="C29" s="79"/>
      <c r="D29" s="8"/>
      <c r="E29" s="51"/>
    </row>
    <row r="30" spans="1:5" ht="13.5" customHeight="1">
      <c r="A30" s="4" t="s">
        <v>242</v>
      </c>
      <c r="B30" s="79" t="s">
        <v>243</v>
      </c>
      <c r="C30" s="79"/>
      <c r="D30" s="8">
        <f>+D28</f>
        <v>1719777626.73</v>
      </c>
      <c r="E30" s="58">
        <v>5046679872.05</v>
      </c>
    </row>
    <row r="31" spans="1:5" ht="14.25">
      <c r="A31" s="4" t="s">
        <v>244</v>
      </c>
      <c r="B31" s="77" t="s">
        <v>245</v>
      </c>
      <c r="C31" s="77"/>
      <c r="D31" s="8">
        <v>0</v>
      </c>
      <c r="E31" s="51">
        <f>+E32+E33+E34</f>
        <v>0</v>
      </c>
    </row>
    <row r="32" spans="1:5" ht="14.25" customHeight="1">
      <c r="A32" s="4" t="s">
        <v>246</v>
      </c>
      <c r="B32" s="77" t="s">
        <v>247</v>
      </c>
      <c r="C32" s="77"/>
      <c r="D32" s="9">
        <v>0</v>
      </c>
      <c r="E32" s="50">
        <v>0</v>
      </c>
    </row>
    <row r="33" spans="1:5" ht="13.5" customHeight="1">
      <c r="A33" s="4" t="s">
        <v>248</v>
      </c>
      <c r="B33" s="77" t="s">
        <v>249</v>
      </c>
      <c r="C33" s="77"/>
      <c r="D33" s="9">
        <v>0</v>
      </c>
      <c r="E33" s="50">
        <v>0</v>
      </c>
    </row>
    <row r="34" spans="1:5" ht="13.5" customHeight="1">
      <c r="A34" s="4" t="s">
        <v>250</v>
      </c>
      <c r="B34" s="77" t="s">
        <v>251</v>
      </c>
      <c r="C34" s="77"/>
      <c r="D34" s="9"/>
      <c r="E34" s="50"/>
    </row>
    <row r="35" spans="1:5" ht="13.5" customHeight="1">
      <c r="A35" s="4" t="s">
        <v>252</v>
      </c>
      <c r="B35" s="79" t="s">
        <v>253</v>
      </c>
      <c r="C35" s="79"/>
      <c r="D35" s="8">
        <f>+D30+E31</f>
        <v>1719777626.73</v>
      </c>
      <c r="E35" s="60">
        <f>+E30+E31</f>
        <v>5046679872.05</v>
      </c>
    </row>
    <row r="36" spans="1:5" ht="14.25" customHeight="1">
      <c r="A36" s="4" t="s">
        <v>254</v>
      </c>
      <c r="B36" s="79" t="s">
        <v>255</v>
      </c>
      <c r="C36" s="79"/>
      <c r="D36" s="8">
        <v>0</v>
      </c>
      <c r="E36" s="51">
        <v>0</v>
      </c>
    </row>
    <row r="37" spans="1:5" s="27" customFormat="1" ht="13.5" customHeight="1">
      <c r="A37" s="28" t="s">
        <v>256</v>
      </c>
      <c r="B37" s="80" t="s">
        <v>257</v>
      </c>
      <c r="C37" s="80"/>
      <c r="D37" s="42"/>
      <c r="E37" s="50"/>
    </row>
    <row r="38" spans="1:5" ht="1.5" customHeight="1">
      <c r="A38" s="75"/>
      <c r="B38" s="75"/>
      <c r="C38" s="75"/>
      <c r="D38" s="75"/>
      <c r="E38" s="75"/>
    </row>
    <row r="39" spans="1:8" s="12" customFormat="1" ht="24" customHeight="1">
      <c r="A39" s="76" t="s">
        <v>286</v>
      </c>
      <c r="B39" s="76"/>
      <c r="C39" s="11" t="s">
        <v>282</v>
      </c>
      <c r="D39" s="71" t="s">
        <v>285</v>
      </c>
      <c r="E39" s="71"/>
      <c r="F39" s="71"/>
      <c r="G39" s="71"/>
      <c r="H39" s="71"/>
    </row>
    <row r="40" spans="1:8" s="12" customFormat="1" ht="23.25" customHeight="1">
      <c r="A40" s="76" t="s">
        <v>60</v>
      </c>
      <c r="B40" s="76"/>
      <c r="C40" s="11" t="s">
        <v>282</v>
      </c>
      <c r="D40" s="71" t="s">
        <v>279</v>
      </c>
      <c r="E40" s="71"/>
      <c r="F40" s="71"/>
      <c r="G40" s="71"/>
      <c r="H40" s="71"/>
    </row>
    <row r="41" spans="1:5" ht="21" customHeight="1">
      <c r="A41" s="1"/>
      <c r="B41" s="1"/>
      <c r="C41" s="1"/>
      <c r="D41" s="1"/>
      <c r="E41" s="1"/>
    </row>
    <row r="42" spans="1:5" ht="14.25" customHeight="1">
      <c r="A42" s="2"/>
      <c r="B42" s="82"/>
      <c r="C42" s="82"/>
      <c r="D42" s="2"/>
      <c r="E42" s="13"/>
    </row>
  </sheetData>
  <sheetProtection/>
  <mergeCells count="41">
    <mergeCell ref="B32:C32"/>
    <mergeCell ref="A39:B39"/>
    <mergeCell ref="A40:B40"/>
    <mergeCell ref="B42:C4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A38:E38"/>
    <mergeCell ref="B27:C27"/>
    <mergeCell ref="B28:C28"/>
    <mergeCell ref="B29:C29"/>
    <mergeCell ref="B30:C30"/>
    <mergeCell ref="B31:C31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D39:H39"/>
    <mergeCell ref="D40:H40"/>
    <mergeCell ref="A2:E2"/>
    <mergeCell ref="A4:E4"/>
    <mergeCell ref="A6:B6"/>
    <mergeCell ref="D6:E6"/>
    <mergeCell ref="A7:E7"/>
    <mergeCell ref="B8:C8"/>
    <mergeCell ref="B9:C9"/>
    <mergeCell ref="B10:C10"/>
  </mergeCells>
  <printOptions/>
  <pageMargins left="0.45" right="0" top="0.75" bottom="0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.421875" style="62" customWidth="1"/>
    <col min="2" max="2" width="1.1484375" style="62" customWidth="1"/>
    <col min="3" max="3" width="4.57421875" style="62" customWidth="1"/>
    <col min="4" max="4" width="27.28125" style="62" customWidth="1"/>
    <col min="5" max="5" width="15.421875" style="62" customWidth="1"/>
    <col min="6" max="6" width="13.28125" style="62" customWidth="1"/>
    <col min="7" max="7" width="13.00390625" style="62" customWidth="1"/>
    <col min="8" max="8" width="12.8515625" style="62" customWidth="1"/>
    <col min="9" max="9" width="12.140625" style="62" customWidth="1"/>
    <col min="10" max="10" width="12.421875" style="62" customWidth="1"/>
    <col min="11" max="11" width="15.57421875" style="62" customWidth="1"/>
    <col min="12" max="12" width="17.421875" style="62" customWidth="1"/>
    <col min="13" max="14" width="16.421875" style="62" bestFit="1" customWidth="1"/>
    <col min="15" max="15" width="9.140625" style="62" customWidth="1"/>
    <col min="16" max="16384" width="9.140625" style="62" customWidth="1"/>
  </cols>
  <sheetData>
    <row r="1" spans="1:12" ht="25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72" t="s">
        <v>276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2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4" customHeight="1">
      <c r="A4" s="73" t="s">
        <v>258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25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4.25" customHeight="1">
      <c r="A6" s="72"/>
      <c r="B6" s="72"/>
      <c r="C6" s="72"/>
      <c r="D6" s="72"/>
      <c r="E6" s="101" t="s">
        <v>118</v>
      </c>
      <c r="F6" s="101"/>
      <c r="G6" s="101"/>
      <c r="H6" s="101"/>
      <c r="I6" s="101"/>
      <c r="J6" s="101"/>
      <c r="K6" s="83" t="s">
        <v>287</v>
      </c>
      <c r="L6" s="83"/>
    </row>
    <row r="7" spans="1:12" ht="43.5" customHeight="1">
      <c r="A7" s="3"/>
      <c r="B7" s="78" t="s">
        <v>123</v>
      </c>
      <c r="C7" s="78"/>
      <c r="D7" s="78"/>
      <c r="E7" s="3" t="s">
        <v>259</v>
      </c>
      <c r="F7" s="3" t="s">
        <v>260</v>
      </c>
      <c r="G7" s="3" t="s">
        <v>261</v>
      </c>
      <c r="H7" s="3" t="s">
        <v>262</v>
      </c>
      <c r="I7" s="3" t="s">
        <v>263</v>
      </c>
      <c r="J7" s="3" t="s">
        <v>264</v>
      </c>
      <c r="K7" s="3" t="s">
        <v>265</v>
      </c>
      <c r="L7" s="5" t="s">
        <v>266</v>
      </c>
    </row>
    <row r="8" spans="1:12" s="64" customFormat="1" ht="15" customHeight="1">
      <c r="A8" s="26">
        <v>1</v>
      </c>
      <c r="B8" s="102" t="s">
        <v>288</v>
      </c>
      <c r="C8" s="102"/>
      <c r="D8" s="102"/>
      <c r="E8" s="44">
        <v>736097785.34</v>
      </c>
      <c r="F8" s="44"/>
      <c r="G8" s="44"/>
      <c r="H8" s="44">
        <v>164937000</v>
      </c>
      <c r="I8" s="44"/>
      <c r="J8" s="44"/>
      <c r="K8" s="44">
        <v>15335958694.59</v>
      </c>
      <c r="L8" s="63">
        <f>+K8+H8+E8</f>
        <v>16236993479.93</v>
      </c>
    </row>
    <row r="9" spans="1:12" ht="27.75" customHeight="1">
      <c r="A9" s="6">
        <v>2</v>
      </c>
      <c r="B9" s="103" t="s">
        <v>267</v>
      </c>
      <c r="C9" s="103"/>
      <c r="D9" s="103"/>
      <c r="E9" s="44"/>
      <c r="F9" s="45"/>
      <c r="G9" s="45"/>
      <c r="H9" s="45"/>
      <c r="I9" s="45"/>
      <c r="J9" s="45"/>
      <c r="K9" s="45"/>
      <c r="L9" s="45"/>
    </row>
    <row r="10" spans="1:12" ht="15" customHeight="1">
      <c r="A10" s="6">
        <v>3</v>
      </c>
      <c r="B10" s="103" t="s">
        <v>268</v>
      </c>
      <c r="C10" s="103"/>
      <c r="D10" s="103"/>
      <c r="E10" s="45">
        <f>+E8</f>
        <v>736097785.34</v>
      </c>
      <c r="F10" s="45"/>
      <c r="G10" s="45"/>
      <c r="H10" s="45">
        <v>164937000</v>
      </c>
      <c r="I10" s="45">
        <f>+I8+I9</f>
        <v>0</v>
      </c>
      <c r="J10" s="45"/>
      <c r="K10" s="45">
        <f>+K8</f>
        <v>15335958694.59</v>
      </c>
      <c r="L10" s="65"/>
    </row>
    <row r="11" spans="1:12" ht="14.25" customHeight="1">
      <c r="A11" s="6">
        <v>4</v>
      </c>
      <c r="B11" s="103" t="s">
        <v>269</v>
      </c>
      <c r="C11" s="103"/>
      <c r="D11" s="103"/>
      <c r="E11" s="45"/>
      <c r="F11" s="45"/>
      <c r="G11" s="45"/>
      <c r="H11" s="45">
        <v>0</v>
      </c>
      <c r="I11" s="44">
        <v>0</v>
      </c>
      <c r="J11" s="45"/>
      <c r="K11" s="45"/>
      <c r="L11" s="45">
        <f>+H11</f>
        <v>0</v>
      </c>
    </row>
    <row r="12" spans="1:12" ht="14.25" customHeight="1">
      <c r="A12" s="6">
        <v>5</v>
      </c>
      <c r="B12" s="103" t="s">
        <v>270</v>
      </c>
      <c r="C12" s="103"/>
      <c r="D12" s="103"/>
      <c r="E12" s="45">
        <v>112000000</v>
      </c>
      <c r="F12" s="45"/>
      <c r="G12" s="45"/>
      <c r="H12" s="45"/>
      <c r="I12" s="45">
        <v>0</v>
      </c>
      <c r="J12" s="45"/>
      <c r="K12" s="45">
        <v>0</v>
      </c>
      <c r="L12" s="66">
        <f>+E12</f>
        <v>112000000</v>
      </c>
    </row>
    <row r="13" spans="1:12" ht="14.25" customHeight="1">
      <c r="A13" s="6">
        <v>6</v>
      </c>
      <c r="B13" s="103" t="s">
        <v>271</v>
      </c>
      <c r="C13" s="103"/>
      <c r="D13" s="103"/>
      <c r="E13" s="45"/>
      <c r="F13" s="45"/>
      <c r="G13" s="45"/>
      <c r="H13" s="45"/>
      <c r="I13" s="45"/>
      <c r="J13" s="45"/>
      <c r="K13" s="45">
        <v>226841050.83</v>
      </c>
      <c r="L13" s="66">
        <f>+K13</f>
        <v>226841050.83</v>
      </c>
    </row>
    <row r="14" spans="1:12" ht="14.25" customHeight="1">
      <c r="A14" s="6">
        <v>7</v>
      </c>
      <c r="B14" s="103" t="s">
        <v>272</v>
      </c>
      <c r="C14" s="103"/>
      <c r="D14" s="103"/>
      <c r="E14" s="45"/>
      <c r="F14" s="45"/>
      <c r="G14" s="45"/>
      <c r="H14" s="45"/>
      <c r="I14" s="45"/>
      <c r="J14" s="45"/>
      <c r="K14" s="45">
        <v>1719777626.73</v>
      </c>
      <c r="L14" s="66">
        <f>+K14</f>
        <v>1719777626.73</v>
      </c>
    </row>
    <row r="15" spans="1:13" ht="15" customHeight="1">
      <c r="A15" s="6">
        <v>8</v>
      </c>
      <c r="B15" s="103" t="s">
        <v>273</v>
      </c>
      <c r="C15" s="103"/>
      <c r="D15" s="103"/>
      <c r="E15" s="45"/>
      <c r="F15" s="45"/>
      <c r="G15" s="45"/>
      <c r="H15" s="45"/>
      <c r="I15" s="45"/>
      <c r="J15" s="45"/>
      <c r="K15" s="45"/>
      <c r="L15" s="45"/>
      <c r="M15" s="67"/>
    </row>
    <row r="16" spans="1:13" s="64" customFormat="1" ht="14.25" customHeight="1">
      <c r="A16" s="26">
        <v>9</v>
      </c>
      <c r="B16" s="102" t="s">
        <v>289</v>
      </c>
      <c r="C16" s="102"/>
      <c r="D16" s="102"/>
      <c r="E16" s="44">
        <f>+E10+E12</f>
        <v>848097785.34</v>
      </c>
      <c r="F16" s="44"/>
      <c r="G16" s="44"/>
      <c r="H16" s="44">
        <f>+H11</f>
        <v>0</v>
      </c>
      <c r="I16" s="44">
        <f>I10</f>
        <v>0</v>
      </c>
      <c r="J16" s="44"/>
      <c r="K16" s="44">
        <f>+K10+K12-K13+K14</f>
        <v>16828895270.49</v>
      </c>
      <c r="L16" s="63">
        <f>+L8+L12-L13+L14</f>
        <v>17841930055.83</v>
      </c>
      <c r="M16" s="68"/>
    </row>
    <row r="17" spans="1:13" ht="21" customHeight="1">
      <c r="A17" s="6">
        <v>10</v>
      </c>
      <c r="B17" s="103" t="s">
        <v>267</v>
      </c>
      <c r="C17" s="103"/>
      <c r="D17" s="103"/>
      <c r="E17" s="45"/>
      <c r="F17" s="45"/>
      <c r="G17" s="45"/>
      <c r="H17" s="45"/>
      <c r="I17" s="45">
        <v>0</v>
      </c>
      <c r="J17" s="45"/>
      <c r="K17" s="45">
        <v>0</v>
      </c>
      <c r="L17" s="45">
        <v>0</v>
      </c>
      <c r="M17" s="67"/>
    </row>
    <row r="18" spans="1:13" ht="14.25" customHeight="1">
      <c r="A18" s="6">
        <v>11</v>
      </c>
      <c r="B18" s="103" t="s">
        <v>268</v>
      </c>
      <c r="C18" s="103"/>
      <c r="D18" s="103"/>
      <c r="E18" s="45">
        <f>+E16</f>
        <v>848097785.34</v>
      </c>
      <c r="F18" s="45"/>
      <c r="G18" s="45"/>
      <c r="H18" s="45">
        <v>164937000</v>
      </c>
      <c r="I18" s="45">
        <f>+'[1]Баланс'!F61</f>
        <v>0</v>
      </c>
      <c r="J18" s="45"/>
      <c r="K18" s="45">
        <f>+K16</f>
        <v>16828895270.49</v>
      </c>
      <c r="L18" s="66">
        <f>+L16</f>
        <v>17841930055.83</v>
      </c>
      <c r="M18" s="67"/>
    </row>
    <row r="19" spans="1:12" ht="14.25" customHeight="1">
      <c r="A19" s="6">
        <v>12</v>
      </c>
      <c r="B19" s="103" t="s">
        <v>269</v>
      </c>
      <c r="C19" s="103"/>
      <c r="D19" s="103"/>
      <c r="E19" s="45"/>
      <c r="F19" s="45"/>
      <c r="G19" s="45"/>
      <c r="H19" s="45"/>
      <c r="I19" s="45">
        <v>0</v>
      </c>
      <c r="J19" s="45"/>
      <c r="K19" s="45"/>
      <c r="L19" s="45">
        <f>+H19</f>
        <v>0</v>
      </c>
    </row>
    <row r="20" spans="1:12" ht="14.25" customHeight="1">
      <c r="A20" s="6">
        <v>13</v>
      </c>
      <c r="B20" s="103" t="s">
        <v>270</v>
      </c>
      <c r="C20" s="103"/>
      <c r="D20" s="103"/>
      <c r="E20" s="45">
        <v>252000000</v>
      </c>
      <c r="F20" s="45"/>
      <c r="G20" s="45"/>
      <c r="H20" s="45"/>
      <c r="I20" s="45"/>
      <c r="J20" s="45"/>
      <c r="K20" s="45">
        <v>0</v>
      </c>
      <c r="L20" s="66">
        <f>+E20</f>
        <v>252000000</v>
      </c>
    </row>
    <row r="21" spans="1:12" ht="15" customHeight="1">
      <c r="A21" s="6">
        <v>14</v>
      </c>
      <c r="B21" s="103" t="s">
        <v>271</v>
      </c>
      <c r="C21" s="103"/>
      <c r="D21" s="103"/>
      <c r="E21" s="45"/>
      <c r="F21" s="45"/>
      <c r="G21" s="45"/>
      <c r="H21" s="45"/>
      <c r="I21" s="45"/>
      <c r="J21" s="45"/>
      <c r="K21" s="45">
        <v>128983320</v>
      </c>
      <c r="L21" s="45">
        <f>+K21</f>
        <v>128983320</v>
      </c>
    </row>
    <row r="22" spans="1:12" ht="14.25" customHeight="1">
      <c r="A22" s="6">
        <v>15</v>
      </c>
      <c r="B22" s="103" t="s">
        <v>272</v>
      </c>
      <c r="C22" s="103"/>
      <c r="D22" s="103"/>
      <c r="E22" s="45"/>
      <c r="F22" s="45"/>
      <c r="G22" s="45"/>
      <c r="H22" s="45"/>
      <c r="I22" s="45"/>
      <c r="J22" s="45"/>
      <c r="K22" s="45">
        <v>5046679872.05</v>
      </c>
      <c r="L22" s="45">
        <f>+K22</f>
        <v>5046679872.05</v>
      </c>
    </row>
    <row r="23" spans="1:12" ht="14.25" customHeight="1">
      <c r="A23" s="6">
        <v>16</v>
      </c>
      <c r="B23" s="103" t="s">
        <v>273</v>
      </c>
      <c r="C23" s="103"/>
      <c r="D23" s="103"/>
      <c r="E23" s="45"/>
      <c r="F23" s="45"/>
      <c r="G23" s="45"/>
      <c r="H23" s="45"/>
      <c r="I23" s="45"/>
      <c r="J23" s="45"/>
      <c r="K23" s="45"/>
      <c r="L23" s="45"/>
    </row>
    <row r="24" spans="1:12" s="64" customFormat="1" ht="14.25" customHeight="1">
      <c r="A24" s="26">
        <v>17</v>
      </c>
      <c r="B24" s="102" t="s">
        <v>290</v>
      </c>
      <c r="C24" s="102"/>
      <c r="D24" s="102"/>
      <c r="E24" s="44">
        <f>+E20+E18</f>
        <v>1100097785.3400002</v>
      </c>
      <c r="F24" s="44"/>
      <c r="G24" s="44"/>
      <c r="H24" s="44">
        <f>+H18</f>
        <v>164937000</v>
      </c>
      <c r="I24" s="44">
        <f>+I18+I19</f>
        <v>0</v>
      </c>
      <c r="J24" s="44"/>
      <c r="K24" s="44">
        <f>+K18+K22-K21</f>
        <v>21746591822.54</v>
      </c>
      <c r="L24" s="63">
        <f>+L18+L20-L21+L22</f>
        <v>23011626607.88</v>
      </c>
    </row>
    <row r="25" spans="1:14" ht="32.25" customHeight="1">
      <c r="A25" s="61"/>
      <c r="B25" s="61"/>
      <c r="C25" s="75" t="s">
        <v>283</v>
      </c>
      <c r="D25" s="75"/>
      <c r="E25" s="75"/>
      <c r="F25" s="75"/>
      <c r="G25" s="75"/>
      <c r="H25" s="75"/>
      <c r="I25" s="75"/>
      <c r="J25" s="75"/>
      <c r="K25" s="75"/>
      <c r="L25" s="75"/>
      <c r="N25" s="67"/>
    </row>
    <row r="26" spans="1:12" ht="16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69" customFormat="1" ht="24" customHeight="1">
      <c r="A27" s="76" t="s">
        <v>286</v>
      </c>
      <c r="B27" s="76"/>
      <c r="C27" s="76"/>
      <c r="D27" s="76"/>
      <c r="E27" s="76"/>
      <c r="F27" s="100" t="s">
        <v>274</v>
      </c>
      <c r="G27" s="100"/>
      <c r="H27" s="71" t="s">
        <v>285</v>
      </c>
      <c r="I27" s="71"/>
      <c r="J27" s="71"/>
      <c r="K27" s="71"/>
      <c r="L27" s="71"/>
    </row>
    <row r="28" spans="1:12" s="69" customFormat="1" ht="24" customHeight="1">
      <c r="A28" s="76" t="s">
        <v>60</v>
      </c>
      <c r="B28" s="76"/>
      <c r="C28" s="76"/>
      <c r="D28" s="76"/>
      <c r="E28" s="76"/>
      <c r="F28" s="100" t="s">
        <v>274</v>
      </c>
      <c r="G28" s="100"/>
      <c r="H28" s="71" t="s">
        <v>280</v>
      </c>
      <c r="I28" s="71"/>
      <c r="J28" s="71"/>
      <c r="K28" s="71"/>
      <c r="L28" s="71"/>
    </row>
    <row r="29" spans="1:12" ht="30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 customHeight="1">
      <c r="A30" s="74"/>
      <c r="B30" s="74"/>
      <c r="C30" s="74"/>
      <c r="D30" s="82"/>
      <c r="E30" s="82"/>
      <c r="F30" s="82"/>
      <c r="G30" s="82"/>
      <c r="H30" s="82"/>
      <c r="I30" s="82"/>
      <c r="J30" s="82"/>
      <c r="K30" s="2"/>
      <c r="L30" s="14"/>
    </row>
    <row r="31" spans="1:12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</sheetData>
  <sheetProtection/>
  <mergeCells count="32">
    <mergeCell ref="A30:C30"/>
    <mergeCell ref="D30:J30"/>
    <mergeCell ref="A27:E27"/>
    <mergeCell ref="F27:G27"/>
    <mergeCell ref="H27:L27"/>
    <mergeCell ref="A28:E28"/>
    <mergeCell ref="F28:G28"/>
    <mergeCell ref="H28:L28"/>
    <mergeCell ref="B20:D20"/>
    <mergeCell ref="B21:D21"/>
    <mergeCell ref="B22:D22"/>
    <mergeCell ref="B23:D23"/>
    <mergeCell ref="B24:D24"/>
    <mergeCell ref="C25:L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2:L2"/>
    <mergeCell ref="A4:L4"/>
    <mergeCell ref="A6:D6"/>
    <mergeCell ref="E6:J6"/>
    <mergeCell ref="K6:L6"/>
    <mergeCell ref="B7:D7"/>
  </mergeCells>
  <printOptions/>
  <pageMargins left="0.5" right="0" top="0.75" bottom="0.75" header="0.3" footer="0.3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msd.u005</dc:creator>
  <cp:keywords/>
  <dc:description/>
  <cp:lastModifiedBy>Mongol</cp:lastModifiedBy>
  <cp:lastPrinted>2024-02-16T08:18:53Z</cp:lastPrinted>
  <dcterms:created xsi:type="dcterms:W3CDTF">2013-12-24T04:25:51Z</dcterms:created>
  <dcterms:modified xsi:type="dcterms:W3CDTF">2024-02-27T08:04:15Z</dcterms:modified>
  <cp:category/>
  <cp:version/>
  <cp:contentType/>
  <cp:contentStatus/>
</cp:coreProperties>
</file>