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80" windowWidth="11055" windowHeight="994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Area" localSheetId="0">Sheet1!$A$1:$N$78</definedName>
  </definedNames>
  <calcPr calcId="145621"/>
</workbook>
</file>

<file path=xl/calcChain.xml><?xml version="1.0" encoding="utf-8"?>
<calcChain xmlns="http://schemas.openxmlformats.org/spreadsheetml/2006/main">
  <c r="M74" i="1" l="1"/>
  <c r="K74" i="1"/>
  <c r="J74" i="1"/>
  <c r="I74" i="1"/>
  <c r="H74" i="1"/>
  <c r="G74" i="1"/>
  <c r="M73" i="1"/>
  <c r="K73" i="1"/>
  <c r="J73" i="1"/>
  <c r="I73" i="1"/>
  <c r="H73" i="1"/>
  <c r="G73" i="1"/>
  <c r="L73" i="1" s="1"/>
  <c r="M72" i="1"/>
  <c r="K72" i="1"/>
  <c r="J72" i="1"/>
  <c r="I72" i="1"/>
  <c r="H72" i="1"/>
  <c r="G72" i="1"/>
  <c r="M71" i="1"/>
  <c r="K71" i="1"/>
  <c r="J71" i="1"/>
  <c r="I71" i="1"/>
  <c r="H71" i="1"/>
  <c r="G71" i="1"/>
  <c r="L71" i="1" s="1"/>
  <c r="M70" i="1"/>
  <c r="K70" i="1"/>
  <c r="J70" i="1"/>
  <c r="I70" i="1"/>
  <c r="H70" i="1"/>
  <c r="G70" i="1"/>
  <c r="M69" i="1"/>
  <c r="K69" i="1"/>
  <c r="J69" i="1"/>
  <c r="I69" i="1"/>
  <c r="H69" i="1"/>
  <c r="G69" i="1"/>
  <c r="L69" i="1" s="1"/>
  <c r="M68" i="1"/>
  <c r="K68" i="1"/>
  <c r="J68" i="1"/>
  <c r="I68" i="1"/>
  <c r="H68" i="1"/>
  <c r="G68" i="1"/>
  <c r="M67" i="1"/>
  <c r="K67" i="1"/>
  <c r="J67" i="1"/>
  <c r="I67" i="1"/>
  <c r="H67" i="1"/>
  <c r="G67" i="1"/>
  <c r="L67" i="1" s="1"/>
  <c r="M66" i="1"/>
  <c r="K66" i="1"/>
  <c r="J66" i="1"/>
  <c r="I66" i="1"/>
  <c r="H66" i="1"/>
  <c r="G66" i="1"/>
  <c r="M65" i="1"/>
  <c r="K65" i="1"/>
  <c r="J65" i="1"/>
  <c r="I65" i="1"/>
  <c r="H65" i="1"/>
  <c r="G65" i="1"/>
  <c r="L65" i="1" s="1"/>
  <c r="M64" i="1"/>
  <c r="K64" i="1"/>
  <c r="J64" i="1"/>
  <c r="I64" i="1"/>
  <c r="H64" i="1"/>
  <c r="G64" i="1"/>
  <c r="M63" i="1"/>
  <c r="K63" i="1"/>
  <c r="J63" i="1"/>
  <c r="I63" i="1"/>
  <c r="H63" i="1"/>
  <c r="G63" i="1"/>
  <c r="L63" i="1" s="1"/>
  <c r="M62" i="1"/>
  <c r="K62" i="1"/>
  <c r="J62" i="1"/>
  <c r="I62" i="1"/>
  <c r="H62" i="1"/>
  <c r="G62" i="1"/>
  <c r="M61" i="1"/>
  <c r="K61" i="1"/>
  <c r="J61" i="1"/>
  <c r="I61" i="1"/>
  <c r="H61" i="1"/>
  <c r="G61" i="1"/>
  <c r="L61" i="1" s="1"/>
  <c r="M60" i="1"/>
  <c r="K60" i="1"/>
  <c r="J60" i="1"/>
  <c r="I60" i="1"/>
  <c r="H60" i="1"/>
  <c r="G60" i="1"/>
  <c r="M59" i="1"/>
  <c r="J59" i="1"/>
  <c r="I59" i="1"/>
  <c r="H59" i="1"/>
  <c r="G59" i="1"/>
  <c r="M58" i="1"/>
  <c r="K58" i="1"/>
  <c r="J58" i="1"/>
  <c r="I58" i="1"/>
  <c r="H58" i="1"/>
  <c r="L58" i="1" s="1"/>
  <c r="G58" i="1"/>
  <c r="M57" i="1"/>
  <c r="K57" i="1"/>
  <c r="J57" i="1"/>
  <c r="I57" i="1"/>
  <c r="H57" i="1"/>
  <c r="G57" i="1"/>
  <c r="M56" i="1"/>
  <c r="K56" i="1"/>
  <c r="J56" i="1"/>
  <c r="I56" i="1"/>
  <c r="H56" i="1"/>
  <c r="L56" i="1" s="1"/>
  <c r="G56" i="1"/>
  <c r="M55" i="1"/>
  <c r="K55" i="1"/>
  <c r="J55" i="1"/>
  <c r="I55" i="1"/>
  <c r="H55" i="1"/>
  <c r="G55" i="1"/>
  <c r="M54" i="1"/>
  <c r="K54" i="1"/>
  <c r="J54" i="1"/>
  <c r="I54" i="1"/>
  <c r="H54" i="1"/>
  <c r="L54" i="1" s="1"/>
  <c r="G54" i="1"/>
  <c r="M53" i="1"/>
  <c r="K53" i="1"/>
  <c r="J53" i="1"/>
  <c r="I53" i="1"/>
  <c r="H53" i="1"/>
  <c r="G53" i="1"/>
  <c r="M52" i="1"/>
  <c r="K52" i="1"/>
  <c r="J52" i="1"/>
  <c r="I52" i="1"/>
  <c r="H52" i="1"/>
  <c r="L52" i="1" s="1"/>
  <c r="G52" i="1"/>
  <c r="M51" i="1"/>
  <c r="K51" i="1"/>
  <c r="J51" i="1"/>
  <c r="I51" i="1"/>
  <c r="H51" i="1"/>
  <c r="G51" i="1"/>
  <c r="M50" i="1"/>
  <c r="K50" i="1"/>
  <c r="J50" i="1"/>
  <c r="I50" i="1"/>
  <c r="H50" i="1"/>
  <c r="L50" i="1" s="1"/>
  <c r="G50" i="1"/>
  <c r="M49" i="1"/>
  <c r="K49" i="1"/>
  <c r="J49" i="1"/>
  <c r="I49" i="1"/>
  <c r="H49" i="1"/>
  <c r="G49" i="1"/>
  <c r="M48" i="1"/>
  <c r="K48" i="1"/>
  <c r="J48" i="1"/>
  <c r="I48" i="1"/>
  <c r="H48" i="1"/>
  <c r="L48" i="1" s="1"/>
  <c r="G48" i="1"/>
  <c r="M47" i="1"/>
  <c r="K47" i="1"/>
  <c r="J47" i="1"/>
  <c r="I47" i="1"/>
  <c r="H47" i="1"/>
  <c r="G47" i="1"/>
  <c r="M46" i="1"/>
  <c r="K46" i="1"/>
  <c r="J46" i="1"/>
  <c r="I46" i="1"/>
  <c r="H46" i="1"/>
  <c r="L46" i="1" s="1"/>
  <c r="G46" i="1"/>
  <c r="M45" i="1"/>
  <c r="K45" i="1"/>
  <c r="J45" i="1"/>
  <c r="I45" i="1"/>
  <c r="H45" i="1"/>
  <c r="G45" i="1"/>
  <c r="M44" i="1"/>
  <c r="K44" i="1"/>
  <c r="J44" i="1"/>
  <c r="I44" i="1"/>
  <c r="H44" i="1"/>
  <c r="L44" i="1" s="1"/>
  <c r="G44" i="1"/>
  <c r="M43" i="1"/>
  <c r="K43" i="1"/>
  <c r="J43" i="1"/>
  <c r="I43" i="1"/>
  <c r="H43" i="1"/>
  <c r="G43" i="1"/>
  <c r="M42" i="1"/>
  <c r="K42" i="1"/>
  <c r="J42" i="1"/>
  <c r="I42" i="1"/>
  <c r="H42" i="1"/>
  <c r="L42" i="1" s="1"/>
  <c r="G42" i="1"/>
  <c r="M41" i="1"/>
  <c r="K41" i="1"/>
  <c r="J41" i="1"/>
  <c r="I41" i="1"/>
  <c r="H41" i="1"/>
  <c r="G41" i="1"/>
  <c r="M40" i="1"/>
  <c r="K40" i="1"/>
  <c r="J40" i="1"/>
  <c r="I40" i="1"/>
  <c r="H40" i="1"/>
  <c r="L40" i="1" s="1"/>
  <c r="G40" i="1"/>
  <c r="M39" i="1"/>
  <c r="K39" i="1"/>
  <c r="J39" i="1"/>
  <c r="I39" i="1"/>
  <c r="H39" i="1"/>
  <c r="G39" i="1"/>
  <c r="M38" i="1"/>
  <c r="K38" i="1"/>
  <c r="J38" i="1"/>
  <c r="I38" i="1"/>
  <c r="H38" i="1"/>
  <c r="L38" i="1" s="1"/>
  <c r="G38" i="1"/>
  <c r="M37" i="1"/>
  <c r="K37" i="1"/>
  <c r="J37" i="1"/>
  <c r="I37" i="1"/>
  <c r="H37" i="1"/>
  <c r="G37" i="1"/>
  <c r="M36" i="1"/>
  <c r="K36" i="1"/>
  <c r="J36" i="1"/>
  <c r="I36" i="1"/>
  <c r="H36" i="1"/>
  <c r="L36" i="1" s="1"/>
  <c r="G36" i="1"/>
  <c r="M35" i="1"/>
  <c r="K35" i="1"/>
  <c r="J35" i="1"/>
  <c r="I35" i="1"/>
  <c r="H35" i="1"/>
  <c r="G35" i="1"/>
  <c r="M34" i="1"/>
  <c r="K34" i="1"/>
  <c r="J34" i="1"/>
  <c r="I34" i="1"/>
  <c r="H34" i="1"/>
  <c r="L34" i="1" s="1"/>
  <c r="G34" i="1"/>
  <c r="M33" i="1"/>
  <c r="K33" i="1"/>
  <c r="J33" i="1"/>
  <c r="I33" i="1"/>
  <c r="H33" i="1"/>
  <c r="G33" i="1"/>
  <c r="M32" i="1"/>
  <c r="K32" i="1"/>
  <c r="J32" i="1"/>
  <c r="I32" i="1"/>
  <c r="H32" i="1"/>
  <c r="G32" i="1"/>
  <c r="M31" i="1"/>
  <c r="K31" i="1"/>
  <c r="J31" i="1"/>
  <c r="I31" i="1"/>
  <c r="H31" i="1"/>
  <c r="G31" i="1"/>
  <c r="M30" i="1"/>
  <c r="K30" i="1"/>
  <c r="J30" i="1"/>
  <c r="I30" i="1"/>
  <c r="H30" i="1"/>
  <c r="G30" i="1"/>
  <c r="M29" i="1"/>
  <c r="K29" i="1"/>
  <c r="J29" i="1"/>
  <c r="I29" i="1"/>
  <c r="H29" i="1"/>
  <c r="G29" i="1"/>
  <c r="M28" i="1"/>
  <c r="K28" i="1"/>
  <c r="J28" i="1"/>
  <c r="I28" i="1"/>
  <c r="H28" i="1"/>
  <c r="G28" i="1"/>
  <c r="M27" i="1"/>
  <c r="K27" i="1"/>
  <c r="J27" i="1"/>
  <c r="I27" i="1"/>
  <c r="H27" i="1"/>
  <c r="G27" i="1"/>
  <c r="M26" i="1"/>
  <c r="K26" i="1"/>
  <c r="J26" i="1"/>
  <c r="I26" i="1"/>
  <c r="H26" i="1"/>
  <c r="G26" i="1"/>
  <c r="M25" i="1"/>
  <c r="K25" i="1"/>
  <c r="J25" i="1"/>
  <c r="I25" i="1"/>
  <c r="H25" i="1"/>
  <c r="G25" i="1"/>
  <c r="M24" i="1"/>
  <c r="K24" i="1"/>
  <c r="J24" i="1"/>
  <c r="I24" i="1"/>
  <c r="H24" i="1"/>
  <c r="G24" i="1"/>
  <c r="M23" i="1"/>
  <c r="K23" i="1"/>
  <c r="J23" i="1"/>
  <c r="I23" i="1"/>
  <c r="H23" i="1"/>
  <c r="G23" i="1"/>
  <c r="M22" i="1"/>
  <c r="K22" i="1"/>
  <c r="J22" i="1"/>
  <c r="I22" i="1"/>
  <c r="H22" i="1"/>
  <c r="G22" i="1"/>
  <c r="M21" i="1"/>
  <c r="K21" i="1"/>
  <c r="J21" i="1"/>
  <c r="I21" i="1"/>
  <c r="H21" i="1"/>
  <c r="G21" i="1"/>
  <c r="M20" i="1"/>
  <c r="K20" i="1"/>
  <c r="J20" i="1"/>
  <c r="I20" i="1"/>
  <c r="H20" i="1"/>
  <c r="G20" i="1"/>
  <c r="M19" i="1"/>
  <c r="K19" i="1"/>
  <c r="J19" i="1"/>
  <c r="I19" i="1"/>
  <c r="H19" i="1"/>
  <c r="G19" i="1"/>
  <c r="M18" i="1"/>
  <c r="K18" i="1"/>
  <c r="J18" i="1"/>
  <c r="I18" i="1"/>
  <c r="H18" i="1"/>
  <c r="G18" i="1"/>
  <c r="M17" i="1"/>
  <c r="K17" i="1"/>
  <c r="J17" i="1"/>
  <c r="I17" i="1"/>
  <c r="H17" i="1"/>
  <c r="G17" i="1"/>
  <c r="M16" i="1"/>
  <c r="K16" i="1"/>
  <c r="J16" i="1"/>
  <c r="I16" i="1"/>
  <c r="H16" i="1"/>
  <c r="G16" i="1"/>
  <c r="L16" i="1" l="1"/>
  <c r="L18" i="1"/>
  <c r="L20" i="1"/>
  <c r="L22" i="1"/>
  <c r="L24" i="1"/>
  <c r="L26" i="1"/>
  <c r="L28" i="1"/>
  <c r="L30" i="1"/>
  <c r="L32" i="1"/>
  <c r="L19" i="1"/>
  <c r="L25" i="1"/>
  <c r="L29" i="1"/>
  <c r="L33" i="1"/>
  <c r="L59" i="1"/>
  <c r="L17" i="1"/>
  <c r="L21" i="1"/>
  <c r="L23" i="1"/>
  <c r="L27" i="1"/>
  <c r="L31" i="1"/>
  <c r="L35" i="1"/>
  <c r="L37" i="1"/>
  <c r="L39" i="1"/>
  <c r="L41" i="1"/>
  <c r="L43" i="1"/>
  <c r="L45" i="1"/>
  <c r="L47" i="1"/>
  <c r="L49" i="1"/>
  <c r="L51" i="1"/>
  <c r="L53" i="1"/>
  <c r="L55" i="1"/>
  <c r="L57" i="1"/>
  <c r="L60" i="1"/>
  <c r="L62" i="1"/>
  <c r="L64" i="1"/>
  <c r="L66" i="1"/>
  <c r="L68" i="1"/>
  <c r="L70" i="1"/>
  <c r="L72" i="1"/>
  <c r="L74" i="1"/>
  <c r="D75" i="1"/>
  <c r="E75" i="1"/>
  <c r="F75" i="1"/>
  <c r="K75" i="1" l="1"/>
  <c r="M75" i="1"/>
  <c r="N19" i="1" l="1"/>
  <c r="N23" i="1"/>
  <c r="N27" i="1"/>
  <c r="N31" i="1"/>
  <c r="N35" i="1"/>
  <c r="N39" i="1"/>
  <c r="N47" i="1"/>
  <c r="N51" i="1"/>
  <c r="N55" i="1"/>
  <c r="N59" i="1"/>
  <c r="N63" i="1"/>
  <c r="N67" i="1"/>
  <c r="N71" i="1"/>
  <c r="N43" i="1"/>
  <c r="N16" i="1"/>
  <c r="N24" i="1"/>
  <c r="N32" i="1"/>
  <c r="N40" i="1"/>
  <c r="N48" i="1"/>
  <c r="N56" i="1"/>
  <c r="N69" i="1"/>
  <c r="N25" i="1"/>
  <c r="N41" i="1"/>
  <c r="N57" i="1"/>
  <c r="N66" i="1"/>
  <c r="N74" i="1"/>
  <c r="N18" i="1"/>
  <c r="N26" i="1"/>
  <c r="N34" i="1"/>
  <c r="N42" i="1"/>
  <c r="N50" i="1"/>
  <c r="N58" i="1"/>
  <c r="N73" i="1"/>
  <c r="N29" i="1"/>
  <c r="N45" i="1"/>
  <c r="N60" i="1"/>
  <c r="N68" i="1"/>
  <c r="N20" i="1"/>
  <c r="N28" i="1"/>
  <c r="N36" i="1"/>
  <c r="N44" i="1"/>
  <c r="N52" i="1"/>
  <c r="N61" i="1"/>
  <c r="N17" i="1"/>
  <c r="N33" i="1"/>
  <c r="N49" i="1"/>
  <c r="N62" i="1"/>
  <c r="N70" i="1"/>
  <c r="N30" i="1"/>
  <c r="N38" i="1"/>
  <c r="N46" i="1"/>
  <c r="N54" i="1"/>
  <c r="N65" i="1"/>
  <c r="N21" i="1"/>
  <c r="N37" i="1"/>
  <c r="N53" i="1"/>
  <c r="N64" i="1"/>
  <c r="N72" i="1"/>
  <c r="N22" i="1"/>
  <c r="I75" i="1"/>
  <c r="G75" i="1"/>
  <c r="H75" i="1"/>
  <c r="N75" i="1" l="1"/>
  <c r="J75" i="1"/>
  <c r="L75" i="1"/>
</calcChain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<sst xmlns="http://schemas.openxmlformats.org/spreadsheetml/2006/main" count="226" uniqueCount="132">
  <si>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</si>
  <si>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</si>
  <si>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</si>
  <si>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</si>
  <si>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</si>
  <si>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</si>
  <si>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</si>
  <si>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</si>
  <si>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</si>
  <si>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</si>
  <si>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</si>
  <si>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</si>
  <si>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</si>
  <si>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</si>
  <si>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</si>
  <si>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</si>
  <si>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</si>
  <si>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</si>
  <si>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</si>
  <si>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</si>
  <si>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</si>
  <si>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</si>
  <si>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</si>
  <si>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</si>
  <si>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</si>
  <si>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</si>
  <si>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</si>
  <si>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</si>
  <si>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</si>
  <si>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</si>
  <si>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</si>
  <si>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</si>
  <si>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</si>
  <si>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</si>
  <si>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</si>
  <si>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</si>
  <si>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</si>
  <si>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</si>
  <si>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</si>
  <si>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</si>
  <si>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</si>
  <si>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</si>
  <si>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</si>
  <si>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</si>
  <si>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</si>
  <si>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</si>
  <si>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</si>
  <si>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</si>
  <si>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</si>
  <si>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</si>
  <si>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</si>
  <si>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</si>
  <si>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</si>
  <si>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</si>
  <si>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</si>
  <si>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</si>
  <si>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</si>
  <si>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</si>
  <si>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</si>
  <si>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</si>
  <si>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</si>
  <si>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</si>
  <si>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</si>
  <si>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</si>
  <si>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</si>
  <si>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</si>
  <si>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</si>
  <si>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</si>
  <si>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</si>
  <si>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</si>
  <si>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</si>
  <si>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</si>
  <si>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</si>
  <si>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</si>
  <si>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</si>
  <si>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</si>
  <si>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</si>
  <si>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</si>
  <si>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</si>
  <si>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</si>
  <si>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</si>
  <si>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</si>
  <si>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</si>
  <si>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</si>
  <si>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</si>
  <si>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</si>
  <si>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</si>
  <si>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</si>
  <si>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</si>
  <si>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</si>
  <si>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</si>
  <si>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</si>
  <si>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</si>
  <si>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</si>
  <si>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</si>
  <si>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</si>
  <si>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</si>
  <si>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</si>
  <si>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</si>
  <si>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</si>
  <si>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</si>
  <si>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</si>
  <si>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</si>
  <si>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</si>
  <si>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</si>
  <si>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</si>
  <si>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</si>
  <si>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</si>
  <si>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</si>
  <si>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</si>
  <si>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</si>
  <si>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</si>
  <si>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</si>
  <si>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</si>
  <si>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</si>
  <si>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</si>
  <si>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</si>
  <si>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</si>
  <si>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</si>
  <si>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</si>
  <si>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</si>
  <si>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</si>
  <si>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</si>
  <si>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</si>
  <si>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</si>
  <si>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</si>
  <si>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</si>
  <si>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</si>
  <si>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</si>
  <si>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</si>
  <si>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Trading value of June</t>
  </si>
  <si>
    <t>As of 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</si>
</sst>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8" fillId="3" borderId="7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/>
    </xf>
    <xf numFmtId="43" fontId="8" fillId="4" borderId="7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43" fontId="7" fillId="3" borderId="5" xfId="1" applyFont="1" applyFill="1" applyBorder="1" applyAlignment="1">
      <alignment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9" fontId="8" fillId="4" borderId="11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/>
          <cell r="K9"/>
          <cell r="L9"/>
          <cell r="M9">
            <v>0</v>
          </cell>
          <cell r="N9"/>
          <cell r="O9"/>
          <cell r="P9"/>
          <cell r="Q9"/>
          <cell r="R9">
            <v>0</v>
          </cell>
          <cell r="S9"/>
          <cell r="T9"/>
          <cell r="U9"/>
          <cell r="V9"/>
          <cell r="W9"/>
          <cell r="X9"/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/>
          <cell r="K10"/>
          <cell r="L10"/>
          <cell r="M10">
            <v>0</v>
          </cell>
          <cell r="N10"/>
          <cell r="O10"/>
          <cell r="P10"/>
          <cell r="Q10"/>
          <cell r="R10">
            <v>0</v>
          </cell>
          <cell r="S10"/>
          <cell r="T10"/>
          <cell r="U10"/>
          <cell r="V10"/>
          <cell r="W10"/>
          <cell r="X10"/>
          <cell r="Y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/>
          <cell r="L11"/>
          <cell r="M11">
            <v>4977920</v>
          </cell>
          <cell r="N11"/>
          <cell r="O11"/>
          <cell r="P11"/>
          <cell r="Q11"/>
          <cell r="R11">
            <v>0</v>
          </cell>
          <cell r="S11"/>
          <cell r="T11"/>
          <cell r="U11"/>
          <cell r="V11"/>
          <cell r="W11"/>
          <cell r="X11"/>
          <cell r="Y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59797061.960000001</v>
          </cell>
          <cell r="F12">
            <v>438760</v>
          </cell>
          <cell r="G12">
            <v>80604063.769999996</v>
          </cell>
          <cell r="H12">
            <v>140401125.72999999</v>
          </cell>
          <cell r="I12">
            <v>265811</v>
          </cell>
          <cell r="J12">
            <v>170119040</v>
          </cell>
          <cell r="K12"/>
          <cell r="L12"/>
          <cell r="M12">
            <v>170119040</v>
          </cell>
          <cell r="N12"/>
          <cell r="O12"/>
          <cell r="P12">
            <v>11</v>
          </cell>
          <cell r="Q12">
            <v>1100000</v>
          </cell>
          <cell r="R12">
            <v>1100000</v>
          </cell>
          <cell r="S12"/>
          <cell r="T12"/>
          <cell r="U12"/>
          <cell r="V12"/>
          <cell r="W12">
            <v>300</v>
          </cell>
          <cell r="X12">
            <v>30615000</v>
          </cell>
          <cell r="Y12">
            <v>30615000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/>
          <cell r="K13"/>
          <cell r="L13"/>
          <cell r="M13">
            <v>0</v>
          </cell>
          <cell r="N13"/>
          <cell r="O13"/>
          <cell r="P13"/>
          <cell r="Q13"/>
          <cell r="R13">
            <v>0</v>
          </cell>
          <cell r="S13"/>
          <cell r="T13"/>
          <cell r="U13"/>
          <cell r="V13"/>
          <cell r="W13"/>
          <cell r="X13"/>
          <cell r="Y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83428654.400000006</v>
          </cell>
          <cell r="H14">
            <v>97103831.400000006</v>
          </cell>
          <cell r="I14">
            <v>0</v>
          </cell>
          <cell r="J14"/>
          <cell r="K14"/>
          <cell r="L14"/>
          <cell r="M14">
            <v>0</v>
          </cell>
          <cell r="N14"/>
          <cell r="O14"/>
          <cell r="P14"/>
          <cell r="Q14"/>
          <cell r="R14">
            <v>0</v>
          </cell>
          <cell r="S14"/>
          <cell r="T14"/>
          <cell r="U14"/>
          <cell r="V14"/>
          <cell r="W14"/>
          <cell r="X14"/>
          <cell r="Y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/>
          <cell r="K15"/>
          <cell r="L15"/>
          <cell r="M15">
            <v>0</v>
          </cell>
          <cell r="N15"/>
          <cell r="O15"/>
          <cell r="P15"/>
          <cell r="Q15"/>
          <cell r="R15">
            <v>0</v>
          </cell>
          <cell r="S15"/>
          <cell r="T15"/>
          <cell r="U15"/>
          <cell r="V15"/>
          <cell r="W15"/>
          <cell r="X15"/>
          <cell r="Y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5097990320.7799997</v>
          </cell>
          <cell r="F16">
            <v>16453609</v>
          </cell>
          <cell r="G16">
            <v>5128205457.3999996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/>
          <cell r="O16"/>
          <cell r="P16"/>
          <cell r="Q16"/>
          <cell r="R16">
            <v>0</v>
          </cell>
          <cell r="S16"/>
          <cell r="T16"/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/>
          <cell r="K17"/>
          <cell r="L17"/>
          <cell r="M17">
            <v>0</v>
          </cell>
          <cell r="N17"/>
          <cell r="O17"/>
          <cell r="P17"/>
          <cell r="Q17"/>
          <cell r="R17">
            <v>0</v>
          </cell>
          <cell r="S17"/>
          <cell r="T17"/>
          <cell r="U17"/>
          <cell r="V17"/>
          <cell r="W17"/>
          <cell r="X17"/>
          <cell r="Y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/>
          <cell r="K18"/>
          <cell r="L18"/>
          <cell r="M18">
            <v>0</v>
          </cell>
          <cell r="N18"/>
          <cell r="O18"/>
          <cell r="P18"/>
          <cell r="Q18"/>
          <cell r="R18">
            <v>0</v>
          </cell>
          <cell r="S18"/>
          <cell r="T18"/>
          <cell r="U18"/>
          <cell r="V18"/>
          <cell r="W18"/>
          <cell r="X18"/>
          <cell r="Y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/>
          <cell r="L19"/>
          <cell r="M19">
            <v>27868160</v>
          </cell>
          <cell r="N19"/>
          <cell r="O19"/>
          <cell r="P19"/>
          <cell r="Q19"/>
          <cell r="R19">
            <v>0</v>
          </cell>
          <cell r="S19"/>
          <cell r="T19"/>
          <cell r="U19"/>
          <cell r="V19"/>
          <cell r="W19"/>
          <cell r="X19"/>
          <cell r="Y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/>
          <cell r="L20"/>
          <cell r="M20">
            <v>3350400</v>
          </cell>
          <cell r="N20"/>
          <cell r="O20"/>
          <cell r="P20"/>
          <cell r="Q20"/>
          <cell r="R20">
            <v>0</v>
          </cell>
          <cell r="S20"/>
          <cell r="T20"/>
          <cell r="U20"/>
          <cell r="V20"/>
          <cell r="W20"/>
          <cell r="X20"/>
          <cell r="Y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24379131.300000001</v>
          </cell>
          <cell r="I21">
            <v>24319</v>
          </cell>
          <cell r="J21">
            <v>15564160</v>
          </cell>
          <cell r="K21"/>
          <cell r="L21"/>
          <cell r="M21">
            <v>15564160</v>
          </cell>
          <cell r="N21"/>
          <cell r="O21"/>
          <cell r="P21"/>
          <cell r="Q21"/>
          <cell r="R21">
            <v>0</v>
          </cell>
          <cell r="S21"/>
          <cell r="T21"/>
          <cell r="U21"/>
          <cell r="V21"/>
          <cell r="W21"/>
          <cell r="X21"/>
          <cell r="Y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912831373.86000001</v>
          </cell>
          <cell r="F22">
            <v>2406142</v>
          </cell>
          <cell r="G22">
            <v>960800845.00999999</v>
          </cell>
          <cell r="H22">
            <v>1873632218.8699999</v>
          </cell>
          <cell r="I22">
            <v>155420</v>
          </cell>
          <cell r="J22">
            <v>99468800</v>
          </cell>
          <cell r="K22"/>
          <cell r="L22"/>
          <cell r="M22">
            <v>99468800</v>
          </cell>
          <cell r="N22"/>
          <cell r="O22"/>
          <cell r="P22"/>
          <cell r="Q22"/>
          <cell r="R22">
            <v>0</v>
          </cell>
          <cell r="S22"/>
          <cell r="T22"/>
          <cell r="U22"/>
          <cell r="V22"/>
          <cell r="W22"/>
          <cell r="X22"/>
          <cell r="Y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595242190.94000006</v>
          </cell>
          <cell r="I23">
            <v>113520</v>
          </cell>
          <cell r="J23">
            <v>72652800</v>
          </cell>
          <cell r="K23"/>
          <cell r="L23"/>
          <cell r="M23">
            <v>72652800</v>
          </cell>
          <cell r="N23"/>
          <cell r="O23"/>
          <cell r="P23"/>
          <cell r="Q23"/>
          <cell r="R23">
            <v>0</v>
          </cell>
          <cell r="S23"/>
          <cell r="T23"/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/>
          <cell r="L24"/>
          <cell r="M24">
            <v>0</v>
          </cell>
          <cell r="N24"/>
          <cell r="O24"/>
          <cell r="P24"/>
          <cell r="Q24"/>
          <cell r="R24">
            <v>0</v>
          </cell>
          <cell r="S24"/>
          <cell r="T24"/>
          <cell r="U24"/>
          <cell r="V24"/>
          <cell r="W24"/>
          <cell r="X24"/>
          <cell r="Y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/>
          <cell r="K25"/>
          <cell r="L25"/>
          <cell r="M25">
            <v>0</v>
          </cell>
          <cell r="N25"/>
          <cell r="O25"/>
          <cell r="P25"/>
          <cell r="Q25"/>
          <cell r="R25">
            <v>0</v>
          </cell>
          <cell r="S25"/>
          <cell r="T25"/>
          <cell r="U25"/>
          <cell r="V25"/>
          <cell r="W25"/>
          <cell r="X25"/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41597853.390000001</v>
          </cell>
          <cell r="H26">
            <v>48929153.390000001</v>
          </cell>
          <cell r="I26">
            <v>15658</v>
          </cell>
          <cell r="J26">
            <v>10021120</v>
          </cell>
          <cell r="K26"/>
          <cell r="L26"/>
          <cell r="M26">
            <v>10021120</v>
          </cell>
          <cell r="N26"/>
          <cell r="O26"/>
          <cell r="P26"/>
          <cell r="Q26"/>
          <cell r="R26">
            <v>0</v>
          </cell>
          <cell r="S26"/>
          <cell r="T26"/>
          <cell r="U26"/>
          <cell r="V26"/>
          <cell r="W26"/>
          <cell r="X26"/>
          <cell r="Y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/>
          <cell r="K27"/>
          <cell r="L27"/>
          <cell r="M27">
            <v>0</v>
          </cell>
          <cell r="N27"/>
          <cell r="O27"/>
          <cell r="P27"/>
          <cell r="Q27"/>
          <cell r="R27">
            <v>0</v>
          </cell>
          <cell r="S27"/>
          <cell r="T27"/>
          <cell r="U27"/>
          <cell r="V27"/>
          <cell r="W27"/>
          <cell r="X27"/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57663812.299999997</v>
          </cell>
          <cell r="H28">
            <v>73093371.799999997</v>
          </cell>
          <cell r="I28">
            <v>38756</v>
          </cell>
          <cell r="J28">
            <v>24803840</v>
          </cell>
          <cell r="K28"/>
          <cell r="L28"/>
          <cell r="M28">
            <v>24803840</v>
          </cell>
          <cell r="N28"/>
          <cell r="O28"/>
          <cell r="P28"/>
          <cell r="Q28"/>
          <cell r="R28">
            <v>0</v>
          </cell>
          <cell r="S28"/>
          <cell r="T28"/>
          <cell r="U28"/>
          <cell r="V28"/>
          <cell r="W28"/>
          <cell r="X28"/>
          <cell r="Y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36178107.890000001</v>
          </cell>
          <cell r="F29">
            <v>461463</v>
          </cell>
          <cell r="G29">
            <v>80843440.390000001</v>
          </cell>
          <cell r="H29">
            <v>117021548.28</v>
          </cell>
          <cell r="I29">
            <v>50310</v>
          </cell>
          <cell r="J29">
            <v>32198400</v>
          </cell>
          <cell r="K29"/>
          <cell r="L29"/>
          <cell r="M29">
            <v>32198400</v>
          </cell>
          <cell r="N29"/>
          <cell r="O29"/>
          <cell r="P29"/>
          <cell r="Q29"/>
          <cell r="R29">
            <v>0</v>
          </cell>
          <cell r="S29"/>
          <cell r="T29"/>
          <cell r="U29"/>
          <cell r="V29"/>
          <cell r="W29"/>
          <cell r="X29"/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/>
          <cell r="L30"/>
          <cell r="M30">
            <v>640000</v>
          </cell>
          <cell r="N30"/>
          <cell r="O30"/>
          <cell r="P30"/>
          <cell r="Q30"/>
          <cell r="R30">
            <v>0</v>
          </cell>
          <cell r="S30"/>
          <cell r="T30"/>
          <cell r="U30"/>
          <cell r="V30"/>
          <cell r="W30"/>
          <cell r="X30"/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/>
          <cell r="L31"/>
          <cell r="M31">
            <v>0</v>
          </cell>
          <cell r="N31"/>
          <cell r="O31"/>
          <cell r="P31"/>
          <cell r="Q31"/>
          <cell r="R31">
            <v>0</v>
          </cell>
          <cell r="S31"/>
          <cell r="T31"/>
          <cell r="U31"/>
          <cell r="V31"/>
          <cell r="W31"/>
          <cell r="X31"/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/>
          <cell r="L32"/>
          <cell r="M32">
            <v>0</v>
          </cell>
          <cell r="N32"/>
          <cell r="O32"/>
          <cell r="P32"/>
          <cell r="Q32"/>
          <cell r="R32">
            <v>0</v>
          </cell>
          <cell r="S32"/>
          <cell r="T32"/>
          <cell r="U32"/>
          <cell r="V32"/>
          <cell r="W32"/>
          <cell r="X32"/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/>
          <cell r="L33"/>
          <cell r="M33">
            <v>9034880</v>
          </cell>
          <cell r="N33"/>
          <cell r="O33"/>
          <cell r="P33"/>
          <cell r="Q33"/>
          <cell r="R33">
            <v>0</v>
          </cell>
          <cell r="S33"/>
          <cell r="T33"/>
          <cell r="U33"/>
          <cell r="V33"/>
          <cell r="W33"/>
          <cell r="X33"/>
          <cell r="Y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624353001.54999995</v>
          </cell>
          <cell r="I34">
            <v>131429</v>
          </cell>
          <cell r="J34">
            <v>84114560</v>
          </cell>
          <cell r="K34"/>
          <cell r="L34"/>
          <cell r="M34">
            <v>84114560</v>
          </cell>
          <cell r="N34"/>
          <cell r="O34"/>
          <cell r="P34"/>
          <cell r="Q34"/>
          <cell r="R34">
            <v>0</v>
          </cell>
          <cell r="S34"/>
          <cell r="T34"/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/>
          <cell r="K35"/>
          <cell r="L35"/>
          <cell r="M35">
            <v>0</v>
          </cell>
          <cell r="N35"/>
          <cell r="O35"/>
          <cell r="P35"/>
          <cell r="Q35"/>
          <cell r="R35">
            <v>0</v>
          </cell>
          <cell r="S35"/>
          <cell r="T35"/>
          <cell r="U35"/>
          <cell r="V35"/>
          <cell r="W35"/>
          <cell r="X35"/>
          <cell r="Y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/>
          <cell r="L36"/>
          <cell r="M36">
            <v>18503040</v>
          </cell>
          <cell r="N36"/>
          <cell r="O36"/>
          <cell r="P36"/>
          <cell r="Q36"/>
          <cell r="R36">
            <v>0</v>
          </cell>
          <cell r="S36"/>
          <cell r="T36"/>
          <cell r="U36"/>
          <cell r="V36"/>
          <cell r="W36"/>
          <cell r="X36"/>
          <cell r="Y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684347626.86000001</v>
          </cell>
          <cell r="F37">
            <v>924246</v>
          </cell>
          <cell r="G37">
            <v>193807755.44999999</v>
          </cell>
          <cell r="H37">
            <v>878155382.30999994</v>
          </cell>
          <cell r="I37">
            <v>396113</v>
          </cell>
          <cell r="J37">
            <v>253512320</v>
          </cell>
          <cell r="K37"/>
          <cell r="L37"/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/>
          <cell r="T37"/>
          <cell r="U37"/>
          <cell r="V37"/>
          <cell r="W37"/>
          <cell r="X37"/>
          <cell r="Y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212875383.55000001</v>
          </cell>
          <cell r="H38">
            <v>216607173.55000001</v>
          </cell>
          <cell r="I38">
            <v>70590</v>
          </cell>
          <cell r="J38">
            <v>45177600</v>
          </cell>
          <cell r="K38"/>
          <cell r="L38"/>
          <cell r="M38">
            <v>45177600</v>
          </cell>
          <cell r="N38"/>
          <cell r="O38"/>
          <cell r="P38"/>
          <cell r="Q38"/>
          <cell r="R38">
            <v>0</v>
          </cell>
          <cell r="S38"/>
          <cell r="T38"/>
          <cell r="U38"/>
          <cell r="V38"/>
          <cell r="W38"/>
          <cell r="X38"/>
          <cell r="Y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/>
          <cell r="L39"/>
          <cell r="M39">
            <v>0</v>
          </cell>
          <cell r="N39"/>
          <cell r="O39"/>
          <cell r="P39"/>
          <cell r="Q39"/>
          <cell r="R39">
            <v>0</v>
          </cell>
          <cell r="S39"/>
          <cell r="T39"/>
          <cell r="U39"/>
          <cell r="V39"/>
          <cell r="W39"/>
          <cell r="X39"/>
          <cell r="Y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11337279.949999999</v>
          </cell>
          <cell r="H40">
            <v>32958660.449999999</v>
          </cell>
          <cell r="I40">
            <v>4947</v>
          </cell>
          <cell r="J40">
            <v>3166080</v>
          </cell>
          <cell r="K40"/>
          <cell r="L40"/>
          <cell r="M40">
            <v>3166080</v>
          </cell>
          <cell r="N40"/>
          <cell r="O40"/>
          <cell r="P40"/>
          <cell r="Q40"/>
          <cell r="R40">
            <v>0</v>
          </cell>
          <cell r="S40"/>
          <cell r="T40"/>
          <cell r="U40"/>
          <cell r="V40"/>
          <cell r="W40"/>
          <cell r="X40"/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/>
          <cell r="L41"/>
          <cell r="M41">
            <v>0</v>
          </cell>
          <cell r="N41"/>
          <cell r="O41"/>
          <cell r="P41"/>
          <cell r="Q41"/>
          <cell r="R41">
            <v>0</v>
          </cell>
          <cell r="S41"/>
          <cell r="T41"/>
          <cell r="U41"/>
          <cell r="V41"/>
          <cell r="W41"/>
          <cell r="X41"/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/>
          <cell r="L42"/>
          <cell r="M42">
            <v>1424000</v>
          </cell>
          <cell r="N42"/>
          <cell r="O42"/>
          <cell r="P42"/>
          <cell r="Q42"/>
          <cell r="R42">
            <v>0</v>
          </cell>
          <cell r="S42"/>
          <cell r="T42"/>
          <cell r="U42"/>
          <cell r="V42"/>
          <cell r="W42"/>
          <cell r="X42"/>
          <cell r="Y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11483143.300000001</v>
          </cell>
          <cell r="F43">
            <v>83849</v>
          </cell>
          <cell r="G43">
            <v>38809964.5</v>
          </cell>
          <cell r="H43">
            <v>50293107.799999997</v>
          </cell>
          <cell r="I43">
            <v>63160</v>
          </cell>
          <cell r="J43">
            <v>40422400</v>
          </cell>
          <cell r="K43"/>
          <cell r="L43"/>
          <cell r="M43">
            <v>40422400</v>
          </cell>
          <cell r="N43"/>
          <cell r="O43"/>
          <cell r="P43"/>
          <cell r="Q43"/>
          <cell r="R43">
            <v>0</v>
          </cell>
          <cell r="S43"/>
          <cell r="T43"/>
          <cell r="U43"/>
          <cell r="V43"/>
          <cell r="W43"/>
          <cell r="X43"/>
          <cell r="Y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38848820.950000003</v>
          </cell>
          <cell r="F44">
            <v>20000</v>
          </cell>
          <cell r="G44">
            <v>3200000</v>
          </cell>
          <cell r="H44">
            <v>42048820.950000003</v>
          </cell>
          <cell r="I44">
            <v>147031</v>
          </cell>
          <cell r="J44">
            <v>94099840</v>
          </cell>
          <cell r="K44"/>
          <cell r="L44"/>
          <cell r="M44">
            <v>94099840</v>
          </cell>
          <cell r="N44"/>
          <cell r="O44"/>
          <cell r="P44"/>
          <cell r="Q44"/>
          <cell r="R44">
            <v>0</v>
          </cell>
          <cell r="S44"/>
          <cell r="T44"/>
          <cell r="U44"/>
          <cell r="V44"/>
          <cell r="W44"/>
          <cell r="X44"/>
          <cell r="Y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/>
          <cell r="L45"/>
          <cell r="M45">
            <v>1952000</v>
          </cell>
          <cell r="N45"/>
          <cell r="O45"/>
          <cell r="P45"/>
          <cell r="Q45"/>
          <cell r="R45">
            <v>0</v>
          </cell>
          <cell r="S45"/>
          <cell r="T45"/>
          <cell r="U45"/>
          <cell r="V45"/>
          <cell r="W45"/>
          <cell r="X45"/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69347432.719999999</v>
          </cell>
          <cell r="H46">
            <v>183243254.05000001</v>
          </cell>
          <cell r="I46">
            <v>67515</v>
          </cell>
          <cell r="J46">
            <v>43209600</v>
          </cell>
          <cell r="K46"/>
          <cell r="L46"/>
          <cell r="M46">
            <v>43209600</v>
          </cell>
          <cell r="N46"/>
          <cell r="O46"/>
          <cell r="P46"/>
          <cell r="Q46"/>
          <cell r="R46">
            <v>0</v>
          </cell>
          <cell r="S46"/>
          <cell r="T46"/>
          <cell r="U46"/>
          <cell r="V46"/>
          <cell r="W46"/>
          <cell r="X46"/>
          <cell r="Y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/>
          <cell r="L47"/>
          <cell r="M47">
            <v>1939200</v>
          </cell>
          <cell r="N47"/>
          <cell r="O47"/>
          <cell r="P47"/>
          <cell r="Q47"/>
          <cell r="R47">
            <v>0</v>
          </cell>
          <cell r="S47"/>
          <cell r="T47"/>
          <cell r="U47"/>
          <cell r="V47"/>
          <cell r="W47"/>
          <cell r="X47"/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20544020.699999999</v>
          </cell>
          <cell r="H48">
            <v>32393305.600000001</v>
          </cell>
          <cell r="I48">
            <v>0</v>
          </cell>
          <cell r="J48"/>
          <cell r="K48"/>
          <cell r="L48"/>
          <cell r="M48">
            <v>0</v>
          </cell>
          <cell r="N48"/>
          <cell r="O48"/>
          <cell r="P48"/>
          <cell r="Q48"/>
          <cell r="R48">
            <v>0</v>
          </cell>
          <cell r="S48"/>
          <cell r="T48"/>
          <cell r="U48"/>
          <cell r="V48"/>
          <cell r="W48"/>
          <cell r="X48"/>
          <cell r="Y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31300166.280000001</v>
          </cell>
          <cell r="F49">
            <v>247638</v>
          </cell>
          <cell r="G49">
            <v>68672221.629999995</v>
          </cell>
          <cell r="H49">
            <v>99972387.909999996</v>
          </cell>
          <cell r="I49">
            <v>97244</v>
          </cell>
          <cell r="J49">
            <v>62236160</v>
          </cell>
          <cell r="K49"/>
          <cell r="L49"/>
          <cell r="M49">
            <v>62236160</v>
          </cell>
          <cell r="N49"/>
          <cell r="O49"/>
          <cell r="P49"/>
          <cell r="Q49"/>
          <cell r="R49">
            <v>0</v>
          </cell>
          <cell r="S49"/>
          <cell r="T49"/>
          <cell r="U49"/>
          <cell r="V49"/>
          <cell r="W49"/>
          <cell r="X49"/>
          <cell r="Y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/>
          <cell r="L50"/>
          <cell r="M50">
            <v>0</v>
          </cell>
          <cell r="N50"/>
          <cell r="O50"/>
          <cell r="P50"/>
          <cell r="Q50"/>
          <cell r="R50">
            <v>0</v>
          </cell>
          <cell r="S50"/>
          <cell r="T50"/>
          <cell r="U50"/>
          <cell r="V50"/>
          <cell r="W50"/>
          <cell r="X50"/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138853104.77000001</v>
          </cell>
          <cell r="H51">
            <v>298719042.36000001</v>
          </cell>
          <cell r="I51">
            <v>338700</v>
          </cell>
          <cell r="J51">
            <v>216768000</v>
          </cell>
          <cell r="K51"/>
          <cell r="L51"/>
          <cell r="M51">
            <v>216768000</v>
          </cell>
          <cell r="N51"/>
          <cell r="O51"/>
          <cell r="P51"/>
          <cell r="Q51"/>
          <cell r="R51">
            <v>0</v>
          </cell>
          <cell r="S51"/>
          <cell r="T51"/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9267517.3699999992</v>
          </cell>
          <cell r="H52">
            <v>10660467.369999999</v>
          </cell>
          <cell r="I52">
            <v>0</v>
          </cell>
          <cell r="J52"/>
          <cell r="K52"/>
          <cell r="L52"/>
          <cell r="M52">
            <v>0</v>
          </cell>
          <cell r="N52"/>
          <cell r="O52"/>
          <cell r="P52"/>
          <cell r="Q52"/>
          <cell r="R52">
            <v>0</v>
          </cell>
          <cell r="S52"/>
          <cell r="T52"/>
          <cell r="U52"/>
          <cell r="V52"/>
          <cell r="W52"/>
          <cell r="X52"/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/>
          <cell r="K53"/>
          <cell r="L53"/>
          <cell r="M53">
            <v>0</v>
          </cell>
          <cell r="N53"/>
          <cell r="O53"/>
          <cell r="P53"/>
          <cell r="Q53"/>
          <cell r="R53">
            <v>0</v>
          </cell>
          <cell r="S53"/>
          <cell r="T53"/>
          <cell r="U53"/>
          <cell r="V53"/>
          <cell r="W53"/>
          <cell r="X53"/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/>
          <cell r="L54"/>
          <cell r="M54">
            <v>138880</v>
          </cell>
          <cell r="N54"/>
          <cell r="O54"/>
          <cell r="P54"/>
          <cell r="Q54"/>
          <cell r="R54">
            <v>0</v>
          </cell>
          <cell r="S54"/>
          <cell r="T54"/>
          <cell r="U54"/>
          <cell r="V54"/>
          <cell r="W54"/>
          <cell r="X54"/>
          <cell r="Y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/>
          <cell r="K55"/>
          <cell r="L55"/>
          <cell r="M55">
            <v>0</v>
          </cell>
          <cell r="N55"/>
          <cell r="O55"/>
          <cell r="P55"/>
          <cell r="Q55"/>
          <cell r="R55">
            <v>0</v>
          </cell>
          <cell r="S55"/>
          <cell r="T55"/>
          <cell r="U55"/>
          <cell r="V55"/>
          <cell r="W55"/>
          <cell r="X55"/>
          <cell r="Y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/>
          <cell r="K56"/>
          <cell r="L56"/>
          <cell r="M56">
            <v>0</v>
          </cell>
          <cell r="N56"/>
          <cell r="O56"/>
          <cell r="P56"/>
          <cell r="Q56"/>
          <cell r="R56">
            <v>0</v>
          </cell>
          <cell r="S56"/>
          <cell r="T56"/>
          <cell r="U56"/>
          <cell r="V56"/>
          <cell r="W56"/>
          <cell r="X56"/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/>
          <cell r="L57"/>
          <cell r="M57">
            <v>2599680</v>
          </cell>
          <cell r="N57"/>
          <cell r="O57"/>
          <cell r="P57"/>
          <cell r="Q57"/>
          <cell r="R57">
            <v>0</v>
          </cell>
          <cell r="S57"/>
          <cell r="T57"/>
          <cell r="U57"/>
          <cell r="V57"/>
          <cell r="W57"/>
          <cell r="X57"/>
          <cell r="Y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196030326.61000001</v>
          </cell>
          <cell r="F58">
            <v>1706756</v>
          </cell>
          <cell r="G58">
            <v>349631851.14999998</v>
          </cell>
          <cell r="H58">
            <v>545662177.75999999</v>
          </cell>
          <cell r="I58">
            <v>271954</v>
          </cell>
          <cell r="J58">
            <v>174050560</v>
          </cell>
          <cell r="K58"/>
          <cell r="L58"/>
          <cell r="M58">
            <v>174050560</v>
          </cell>
          <cell r="N58"/>
          <cell r="O58"/>
          <cell r="P58"/>
          <cell r="Q58"/>
          <cell r="R58">
            <v>0</v>
          </cell>
          <cell r="S58"/>
          <cell r="T58"/>
          <cell r="U58"/>
          <cell r="V58"/>
          <cell r="W58"/>
          <cell r="X58"/>
          <cell r="Y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/>
          <cell r="L59"/>
          <cell r="M59">
            <v>44689920</v>
          </cell>
          <cell r="N59"/>
          <cell r="O59"/>
          <cell r="P59"/>
          <cell r="Q59"/>
          <cell r="R59">
            <v>0</v>
          </cell>
          <cell r="S59"/>
          <cell r="T59"/>
          <cell r="U59"/>
          <cell r="V59"/>
          <cell r="W59"/>
          <cell r="X59"/>
          <cell r="Y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/>
          <cell r="L60"/>
          <cell r="M60">
            <v>47763200</v>
          </cell>
          <cell r="N60"/>
          <cell r="O60"/>
          <cell r="P60"/>
          <cell r="Q60"/>
          <cell r="R60">
            <v>0</v>
          </cell>
          <cell r="S60"/>
          <cell r="T60"/>
          <cell r="U60"/>
          <cell r="V60"/>
          <cell r="W60"/>
          <cell r="X60"/>
          <cell r="Y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359538428.50999999</v>
          </cell>
          <cell r="F61">
            <v>749835</v>
          </cell>
          <cell r="G61">
            <v>228019729.03</v>
          </cell>
          <cell r="H61">
            <v>587558157.53999996</v>
          </cell>
          <cell r="I61">
            <v>266302</v>
          </cell>
          <cell r="J61">
            <v>170433280</v>
          </cell>
          <cell r="K61"/>
          <cell r="L61"/>
          <cell r="M61">
            <v>170433280</v>
          </cell>
          <cell r="N61">
            <v>11</v>
          </cell>
          <cell r="O61">
            <v>1100000</v>
          </cell>
          <cell r="P61"/>
          <cell r="Q61"/>
          <cell r="R61">
            <v>1100000</v>
          </cell>
          <cell r="S61"/>
          <cell r="T61"/>
          <cell r="U61"/>
          <cell r="V61"/>
          <cell r="W61"/>
          <cell r="X61"/>
          <cell r="Y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/>
          <cell r="L62"/>
          <cell r="M62">
            <v>8344960</v>
          </cell>
          <cell r="N62"/>
          <cell r="O62"/>
          <cell r="P62"/>
          <cell r="Q62"/>
          <cell r="R62">
            <v>0</v>
          </cell>
          <cell r="S62"/>
          <cell r="T62"/>
          <cell r="U62"/>
          <cell r="V62"/>
          <cell r="W62"/>
          <cell r="X62"/>
          <cell r="Y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51103765.899999999</v>
          </cell>
          <cell r="H63">
            <v>142519295.90000001</v>
          </cell>
          <cell r="I63">
            <v>40008</v>
          </cell>
          <cell r="J63">
            <v>25605120</v>
          </cell>
          <cell r="K63"/>
          <cell r="L63"/>
          <cell r="M63">
            <v>25605120</v>
          </cell>
          <cell r="N63"/>
          <cell r="O63"/>
          <cell r="P63"/>
          <cell r="Q63"/>
          <cell r="R63">
            <v>0</v>
          </cell>
          <cell r="S63"/>
          <cell r="T63"/>
          <cell r="U63"/>
          <cell r="V63"/>
          <cell r="W63"/>
          <cell r="X63"/>
          <cell r="Y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/>
          <cell r="L64"/>
          <cell r="M64">
            <v>8028160</v>
          </cell>
          <cell r="N64"/>
          <cell r="O64"/>
          <cell r="P64"/>
          <cell r="Q64"/>
          <cell r="R64">
            <v>0</v>
          </cell>
          <cell r="S64"/>
          <cell r="T64"/>
          <cell r="U64"/>
          <cell r="V64"/>
          <cell r="W64"/>
          <cell r="X64"/>
          <cell r="Y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/>
          <cell r="K65"/>
          <cell r="L65"/>
          <cell r="M65">
            <v>0</v>
          </cell>
          <cell r="N65"/>
          <cell r="O65"/>
          <cell r="P65"/>
          <cell r="Q65"/>
          <cell r="R65">
            <v>0</v>
          </cell>
          <cell r="S65"/>
          <cell r="T65"/>
          <cell r="U65"/>
          <cell r="V65"/>
          <cell r="W65"/>
          <cell r="X65"/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/>
          <cell r="K66"/>
          <cell r="L66"/>
          <cell r="M66">
            <v>0</v>
          </cell>
          <cell r="N66"/>
          <cell r="O66"/>
          <cell r="P66"/>
          <cell r="Q66"/>
          <cell r="R66">
            <v>0</v>
          </cell>
          <cell r="S66"/>
          <cell r="T66"/>
          <cell r="U66"/>
          <cell r="V66"/>
          <cell r="W66"/>
          <cell r="X66"/>
          <cell r="Y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23913266.789999999</v>
          </cell>
          <cell r="F67">
            <v>213460</v>
          </cell>
          <cell r="G67">
            <v>124525293.7</v>
          </cell>
          <cell r="H67">
            <v>148438560.49000001</v>
          </cell>
          <cell r="I67">
            <v>12732</v>
          </cell>
          <cell r="J67">
            <v>8148480</v>
          </cell>
          <cell r="K67"/>
          <cell r="L67"/>
          <cell r="M67">
            <v>8148480</v>
          </cell>
          <cell r="N67"/>
          <cell r="O67"/>
          <cell r="P67"/>
          <cell r="Q67"/>
          <cell r="R67">
            <v>0</v>
          </cell>
          <cell r="S67"/>
          <cell r="T67"/>
          <cell r="U67"/>
          <cell r="V67"/>
          <cell r="W67"/>
          <cell r="X67"/>
          <cell r="Y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59797061.960000001</v>
          </cell>
          <cell r="F12">
            <v>438760</v>
          </cell>
          <cell r="G12">
            <v>80604063.769999996</v>
          </cell>
          <cell r="H12">
            <v>140401125.72999999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83428654.400000006</v>
          </cell>
          <cell r="H14">
            <v>97103831.400000006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5097990320.7799997</v>
          </cell>
          <cell r="F16">
            <v>16453609</v>
          </cell>
          <cell r="G16">
            <v>5128205457.3999996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24379131.300000001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912831373.86000001</v>
          </cell>
          <cell r="F22">
            <v>2406142</v>
          </cell>
          <cell r="G22">
            <v>960800845.00999999</v>
          </cell>
          <cell r="H22">
            <v>1873632218.8699999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595242190.94000006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41597853.390000001</v>
          </cell>
          <cell r="H26">
            <v>48929153.390000001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57663812.299999997</v>
          </cell>
          <cell r="H28">
            <v>73093371.799999997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36178107.890000001</v>
          </cell>
          <cell r="F29">
            <v>461463</v>
          </cell>
          <cell r="G29">
            <v>80843440.390000001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624353001.54999995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684347626.86000001</v>
          </cell>
          <cell r="F37">
            <v>924246</v>
          </cell>
          <cell r="G37">
            <v>193807755.44999999</v>
          </cell>
          <cell r="H37">
            <v>878155382.30999994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212875383.55000001</v>
          </cell>
          <cell r="H38">
            <v>216607173.55000001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11337279.949999999</v>
          </cell>
          <cell r="H40">
            <v>32958660.449999999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11483143.300000001</v>
          </cell>
          <cell r="F43">
            <v>83849</v>
          </cell>
          <cell r="G43">
            <v>38809964.5</v>
          </cell>
          <cell r="H43">
            <v>50293107.799999997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38848820.950000003</v>
          </cell>
          <cell r="F44">
            <v>20000</v>
          </cell>
          <cell r="G44">
            <v>3200000</v>
          </cell>
          <cell r="H44">
            <v>42048820.950000003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69347432.719999999</v>
          </cell>
          <cell r="H46">
            <v>183243254.05000001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20544020.699999999</v>
          </cell>
          <cell r="H48">
            <v>32393305.600000001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31300166.280000001</v>
          </cell>
          <cell r="F49">
            <v>247638</v>
          </cell>
          <cell r="G49">
            <v>68672221.629999995</v>
          </cell>
          <cell r="H49">
            <v>99972387.909999996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138853104.77000001</v>
          </cell>
          <cell r="H51">
            <v>298719042.36000001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9267517.3699999992</v>
          </cell>
          <cell r="H52">
            <v>10660467.369999999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196030326.61000001</v>
          </cell>
          <cell r="F58">
            <v>1706756</v>
          </cell>
          <cell r="G58">
            <v>349631851.14999998</v>
          </cell>
          <cell r="H58">
            <v>545662177.75999999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359538428.50999999</v>
          </cell>
          <cell r="F61">
            <v>749835</v>
          </cell>
          <cell r="G61">
            <v>228019729.03</v>
          </cell>
          <cell r="H61">
            <v>587558157.53999996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51103765.899999999</v>
          </cell>
          <cell r="H63">
            <v>142519295.90000001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23913266.789999999</v>
          </cell>
          <cell r="F67">
            <v>213460</v>
          </cell>
          <cell r="G67">
            <v>124525293.7</v>
          </cell>
          <cell r="H67">
            <v>148438560.49000001</v>
          </cell>
          <cell r="I67">
            <v>12732</v>
          </cell>
          <cell r="J67">
            <v>8148480</v>
          </cell>
          <cell r="K67">
            <v>0</v>
          </cell>
          <cell r="L67">
            <v>0</v>
          </cell>
          <cell r="M67">
            <v>8148480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M10">
            <v>0</v>
          </cell>
          <cell r="R10">
            <v>0</v>
          </cell>
          <cell r="Y10">
            <v>0</v>
          </cell>
          <cell r="Z10">
            <v>0</v>
          </cell>
          <cell r="AA10">
            <v>0</v>
          </cell>
          <cell r="AB10">
            <v>72232041.719999999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M11">
            <v>4977920</v>
          </cell>
          <cell r="R11">
            <v>0</v>
          </cell>
          <cell r="Y11">
            <v>0</v>
          </cell>
          <cell r="Z11">
            <v>8823</v>
          </cell>
          <cell r="AA11">
            <v>5594470</v>
          </cell>
          <cell r="AB11">
            <v>30468177.399999999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59797061.960000001</v>
          </cell>
          <cell r="F12">
            <v>438760</v>
          </cell>
          <cell r="G12">
            <v>80604063.769999996</v>
          </cell>
          <cell r="H12">
            <v>140401125.72999999</v>
          </cell>
          <cell r="I12">
            <v>265811</v>
          </cell>
          <cell r="J12">
            <v>170119040</v>
          </cell>
          <cell r="M12">
            <v>170119040</v>
          </cell>
          <cell r="P12">
            <v>11</v>
          </cell>
          <cell r="Q12">
            <v>1100000</v>
          </cell>
          <cell r="R12">
            <v>1100000</v>
          </cell>
          <cell r="W12">
            <v>300</v>
          </cell>
          <cell r="X12">
            <v>30615000</v>
          </cell>
          <cell r="Y12">
            <v>30615000</v>
          </cell>
          <cell r="Z12">
            <v>1195030</v>
          </cell>
          <cell r="AA12">
            <v>342235165.73000002</v>
          </cell>
          <cell r="AB12">
            <v>2482916764.8400002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M13">
            <v>0</v>
          </cell>
          <cell r="R13">
            <v>0</v>
          </cell>
          <cell r="Y13">
            <v>0</v>
          </cell>
          <cell r="Z13">
            <v>11534</v>
          </cell>
          <cell r="AA13">
            <v>10735045.5</v>
          </cell>
          <cell r="AB13">
            <v>11725950.5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83428654.400000006</v>
          </cell>
          <cell r="H14">
            <v>97103831.400000006</v>
          </cell>
          <cell r="I14">
            <v>0</v>
          </cell>
          <cell r="M14">
            <v>0</v>
          </cell>
          <cell r="R14">
            <v>0</v>
          </cell>
          <cell r="Y14">
            <v>0</v>
          </cell>
          <cell r="Z14">
            <v>1145911</v>
          </cell>
          <cell r="AA14">
            <v>97103831.400000006</v>
          </cell>
          <cell r="AB14">
            <v>838226299.50999999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5097990320.7799997</v>
          </cell>
          <cell r="F16">
            <v>16453609</v>
          </cell>
          <cell r="G16">
            <v>5128205457.3999996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R16">
            <v>0</v>
          </cell>
          <cell r="U16">
            <v>1000</v>
          </cell>
          <cell r="V16">
            <v>105150000</v>
          </cell>
          <cell r="W16">
            <v>1000</v>
          </cell>
          <cell r="X16">
            <v>105150000</v>
          </cell>
          <cell r="Y16">
            <v>210300000</v>
          </cell>
          <cell r="Z16">
            <v>37560198</v>
          </cell>
          <cell r="AA16">
            <v>13600061218.18</v>
          </cell>
          <cell r="AB16">
            <v>20930880915.849998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51296804.119999997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M19">
            <v>27868160</v>
          </cell>
          <cell r="R19">
            <v>0</v>
          </cell>
          <cell r="Y19">
            <v>0</v>
          </cell>
          <cell r="Z19">
            <v>117795</v>
          </cell>
          <cell r="AA19">
            <v>42896866.57</v>
          </cell>
          <cell r="AB19">
            <v>1261465458.0699997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M20">
            <v>3350400</v>
          </cell>
          <cell r="R20">
            <v>0</v>
          </cell>
          <cell r="Y20">
            <v>0</v>
          </cell>
          <cell r="Z20">
            <v>5235</v>
          </cell>
          <cell r="AA20">
            <v>3350400</v>
          </cell>
          <cell r="AB20">
            <v>68058858.169999987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24379131.300000001</v>
          </cell>
          <cell r="I21">
            <v>24319</v>
          </cell>
          <cell r="J21">
            <v>15564160</v>
          </cell>
          <cell r="M21">
            <v>15564160</v>
          </cell>
          <cell r="R21">
            <v>0</v>
          </cell>
          <cell r="Y21">
            <v>0</v>
          </cell>
          <cell r="Z21">
            <v>57687</v>
          </cell>
          <cell r="AA21">
            <v>39943291.299999997</v>
          </cell>
          <cell r="AB21">
            <v>114951950.91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912831373.86000001</v>
          </cell>
          <cell r="F22">
            <v>2406142</v>
          </cell>
          <cell r="G22">
            <v>960800845.00999999</v>
          </cell>
          <cell r="H22">
            <v>1873632218.8699999</v>
          </cell>
          <cell r="I22">
            <v>155420</v>
          </cell>
          <cell r="J22">
            <v>99468800</v>
          </cell>
          <cell r="M22">
            <v>99468800</v>
          </cell>
          <cell r="R22">
            <v>0</v>
          </cell>
          <cell r="Y22">
            <v>0</v>
          </cell>
          <cell r="Z22">
            <v>4687599</v>
          </cell>
          <cell r="AA22">
            <v>1973101018.8699999</v>
          </cell>
          <cell r="AB22">
            <v>12274885151.209999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595242190.94000006</v>
          </cell>
          <cell r="I23">
            <v>113520</v>
          </cell>
          <cell r="J23">
            <v>72652800</v>
          </cell>
          <cell r="M23">
            <v>72652800</v>
          </cell>
          <cell r="R23">
            <v>0</v>
          </cell>
          <cell r="U23">
            <v>17587</v>
          </cell>
          <cell r="V23">
            <v>1835593560</v>
          </cell>
          <cell r="W23">
            <v>17287</v>
          </cell>
          <cell r="X23">
            <v>1804978560</v>
          </cell>
          <cell r="Y23">
            <v>3640572120</v>
          </cell>
          <cell r="Z23">
            <v>8189706</v>
          </cell>
          <cell r="AA23">
            <v>4308467110.9400005</v>
          </cell>
          <cell r="AB23">
            <v>41252190033.039993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41597853.390000001</v>
          </cell>
          <cell r="H26">
            <v>48929153.390000001</v>
          </cell>
          <cell r="I26">
            <v>15658</v>
          </cell>
          <cell r="J26">
            <v>10021120</v>
          </cell>
          <cell r="M26">
            <v>10021120</v>
          </cell>
          <cell r="R26">
            <v>0</v>
          </cell>
          <cell r="Y26">
            <v>0</v>
          </cell>
          <cell r="Z26">
            <v>85691</v>
          </cell>
          <cell r="AA26">
            <v>58950273.390000001</v>
          </cell>
          <cell r="AB26">
            <v>7790153142.2400007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57663812.299999997</v>
          </cell>
          <cell r="H28">
            <v>73093371.799999997</v>
          </cell>
          <cell r="I28">
            <v>38756</v>
          </cell>
          <cell r="J28">
            <v>24803840</v>
          </cell>
          <cell r="M28">
            <v>24803840</v>
          </cell>
          <cell r="R28">
            <v>0</v>
          </cell>
          <cell r="Y28">
            <v>0</v>
          </cell>
          <cell r="Z28">
            <v>178650</v>
          </cell>
          <cell r="AA28">
            <v>97897211.799999997</v>
          </cell>
          <cell r="AB28">
            <v>295448495.83999997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36178107.890000001</v>
          </cell>
          <cell r="F29">
            <v>461463</v>
          </cell>
          <cell r="G29">
            <v>80843440.390000001</v>
          </cell>
          <cell r="H29">
            <v>117021548.28</v>
          </cell>
          <cell r="I29">
            <v>50310</v>
          </cell>
          <cell r="J29">
            <v>32198400</v>
          </cell>
          <cell r="M29">
            <v>32198400</v>
          </cell>
          <cell r="R29">
            <v>0</v>
          </cell>
          <cell r="Y29">
            <v>0</v>
          </cell>
          <cell r="Z29">
            <v>553401</v>
          </cell>
          <cell r="AA29">
            <v>149219948.28</v>
          </cell>
          <cell r="AB29">
            <v>620266114.56999993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M30">
            <v>640000</v>
          </cell>
          <cell r="R30">
            <v>0</v>
          </cell>
          <cell r="Y30">
            <v>0</v>
          </cell>
          <cell r="Z30">
            <v>1000</v>
          </cell>
          <cell r="AA30">
            <v>640000</v>
          </cell>
          <cell r="AB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M33">
            <v>9034880</v>
          </cell>
          <cell r="R33">
            <v>0</v>
          </cell>
          <cell r="Y33">
            <v>0</v>
          </cell>
          <cell r="Z33">
            <v>35076</v>
          </cell>
          <cell r="AA33">
            <v>17563670</v>
          </cell>
          <cell r="AB33">
            <v>43987815.030000001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624353001.54999995</v>
          </cell>
          <cell r="I34">
            <v>131429</v>
          </cell>
          <cell r="J34">
            <v>84114560</v>
          </cell>
          <cell r="M34">
            <v>84114560</v>
          </cell>
          <cell r="R34">
            <v>0</v>
          </cell>
          <cell r="U34">
            <v>516</v>
          </cell>
          <cell r="V34">
            <v>51600000</v>
          </cell>
          <cell r="W34">
            <v>516</v>
          </cell>
          <cell r="X34">
            <v>51600000</v>
          </cell>
          <cell r="Y34">
            <v>103200000</v>
          </cell>
          <cell r="Z34">
            <v>1998177</v>
          </cell>
          <cell r="AA34">
            <v>811667561.54999995</v>
          </cell>
          <cell r="AB34">
            <v>17015048748.899998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M35">
            <v>0</v>
          </cell>
          <cell r="R35">
            <v>0</v>
          </cell>
          <cell r="Y35">
            <v>0</v>
          </cell>
          <cell r="Z35">
            <v>709872</v>
          </cell>
          <cell r="AA35">
            <v>39422476.5</v>
          </cell>
          <cell r="AB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M36">
            <v>18503040</v>
          </cell>
          <cell r="R36">
            <v>0</v>
          </cell>
          <cell r="Y36">
            <v>0</v>
          </cell>
          <cell r="Z36">
            <v>50308</v>
          </cell>
          <cell r="AA36">
            <v>29636403</v>
          </cell>
          <cell r="AB36">
            <v>233933554.37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684347626.86000001</v>
          </cell>
          <cell r="F37">
            <v>924246</v>
          </cell>
          <cell r="G37">
            <v>193807755.44999999</v>
          </cell>
          <cell r="H37">
            <v>878155382.30999994</v>
          </cell>
          <cell r="I37">
            <v>396113</v>
          </cell>
          <cell r="J37">
            <v>253512320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Y37">
            <v>0</v>
          </cell>
          <cell r="Z37">
            <v>3156129</v>
          </cell>
          <cell r="AA37">
            <v>1146667702.3099999</v>
          </cell>
          <cell r="AB37">
            <v>6295843291.5900002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212875383.55000001</v>
          </cell>
          <cell r="H38">
            <v>216607173.55000001</v>
          </cell>
          <cell r="I38">
            <v>70590</v>
          </cell>
          <cell r="J38">
            <v>45177600</v>
          </cell>
          <cell r="M38">
            <v>45177600</v>
          </cell>
          <cell r="R38">
            <v>0</v>
          </cell>
          <cell r="Y38">
            <v>0</v>
          </cell>
          <cell r="Z38">
            <v>439354</v>
          </cell>
          <cell r="AA38">
            <v>261784773.55000001</v>
          </cell>
          <cell r="AB38">
            <v>677958864.33999991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11337279.949999999</v>
          </cell>
          <cell r="H40">
            <v>32958660.449999999</v>
          </cell>
          <cell r="I40">
            <v>4947</v>
          </cell>
          <cell r="J40">
            <v>3166080</v>
          </cell>
          <cell r="M40">
            <v>3166080</v>
          </cell>
          <cell r="R40">
            <v>0</v>
          </cell>
          <cell r="Y40">
            <v>0</v>
          </cell>
          <cell r="Z40">
            <v>61433</v>
          </cell>
          <cell r="AA40">
            <v>36124740.450000003</v>
          </cell>
          <cell r="AB40">
            <v>177265686.45999998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M42">
            <v>1424000</v>
          </cell>
          <cell r="R42">
            <v>0</v>
          </cell>
          <cell r="Y42">
            <v>0</v>
          </cell>
          <cell r="Z42">
            <v>10473</v>
          </cell>
          <cell r="AA42">
            <v>4323394</v>
          </cell>
          <cell r="AB42">
            <v>426961065.31000006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11483143.300000001</v>
          </cell>
          <cell r="F43">
            <v>83849</v>
          </cell>
          <cell r="G43">
            <v>38809964.5</v>
          </cell>
          <cell r="H43">
            <v>50293107.799999997</v>
          </cell>
          <cell r="I43">
            <v>63160</v>
          </cell>
          <cell r="J43">
            <v>40422400</v>
          </cell>
          <cell r="M43">
            <v>40422400</v>
          </cell>
          <cell r="R43">
            <v>0</v>
          </cell>
          <cell r="Y43">
            <v>0</v>
          </cell>
          <cell r="Z43">
            <v>177425</v>
          </cell>
          <cell r="AA43">
            <v>90715507.799999997</v>
          </cell>
          <cell r="AB43">
            <v>234681125.86000001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38848820.950000003</v>
          </cell>
          <cell r="F44">
            <v>20000</v>
          </cell>
          <cell r="G44">
            <v>3200000</v>
          </cell>
          <cell r="H44">
            <v>42048820.950000003</v>
          </cell>
          <cell r="I44">
            <v>147031</v>
          </cell>
          <cell r="J44">
            <v>94099840</v>
          </cell>
          <cell r="M44">
            <v>94099840</v>
          </cell>
          <cell r="R44">
            <v>0</v>
          </cell>
          <cell r="Y44">
            <v>0</v>
          </cell>
          <cell r="Z44">
            <v>216952</v>
          </cell>
          <cell r="AA44">
            <v>136148660.94999999</v>
          </cell>
          <cell r="AB44">
            <v>196618499.94999999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M45">
            <v>1952000</v>
          </cell>
          <cell r="R45">
            <v>0</v>
          </cell>
          <cell r="Y45">
            <v>0</v>
          </cell>
          <cell r="Z45">
            <v>30004</v>
          </cell>
          <cell r="AA45">
            <v>9074270</v>
          </cell>
          <cell r="AB45">
            <v>61677712.969999999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69347432.719999999</v>
          </cell>
          <cell r="H46">
            <v>183243254.05000001</v>
          </cell>
          <cell r="I46">
            <v>67515</v>
          </cell>
          <cell r="J46">
            <v>43209600</v>
          </cell>
          <cell r="M46">
            <v>43209600</v>
          </cell>
          <cell r="R46">
            <v>0</v>
          </cell>
          <cell r="Y46">
            <v>0</v>
          </cell>
          <cell r="Z46">
            <v>671379</v>
          </cell>
          <cell r="AA46">
            <v>226452854.05000001</v>
          </cell>
          <cell r="AB46">
            <v>2926788383.2500005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M47">
            <v>1939200</v>
          </cell>
          <cell r="R47">
            <v>0</v>
          </cell>
          <cell r="Y47">
            <v>0</v>
          </cell>
          <cell r="Z47">
            <v>3861</v>
          </cell>
          <cell r="AA47">
            <v>3058200</v>
          </cell>
          <cell r="AB47">
            <v>12110185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20544020.699999999</v>
          </cell>
          <cell r="H48">
            <v>32393305.600000001</v>
          </cell>
          <cell r="I48">
            <v>0</v>
          </cell>
          <cell r="M48">
            <v>0</v>
          </cell>
          <cell r="R48">
            <v>0</v>
          </cell>
          <cell r="Y48">
            <v>0</v>
          </cell>
          <cell r="Z48">
            <v>239101</v>
          </cell>
          <cell r="AA48">
            <v>32393305.600000001</v>
          </cell>
          <cell r="AB48">
            <v>118078653.14000002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31300166.280000001</v>
          </cell>
          <cell r="F49">
            <v>247638</v>
          </cell>
          <cell r="G49">
            <v>68672221.629999995</v>
          </cell>
          <cell r="H49">
            <v>99972387.909999996</v>
          </cell>
          <cell r="I49">
            <v>97244</v>
          </cell>
          <cell r="J49">
            <v>62236160</v>
          </cell>
          <cell r="M49">
            <v>62236160</v>
          </cell>
          <cell r="R49">
            <v>0</v>
          </cell>
          <cell r="Y49">
            <v>0</v>
          </cell>
          <cell r="Z49">
            <v>578556</v>
          </cell>
          <cell r="AA49">
            <v>162208547.91</v>
          </cell>
          <cell r="AB49">
            <v>667886351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138853104.77000001</v>
          </cell>
          <cell r="H51">
            <v>298719042.36000001</v>
          </cell>
          <cell r="I51">
            <v>338700</v>
          </cell>
          <cell r="J51">
            <v>216768000</v>
          </cell>
          <cell r="M51">
            <v>216768000</v>
          </cell>
          <cell r="R51">
            <v>0</v>
          </cell>
          <cell r="U51">
            <v>201</v>
          </cell>
          <cell r="V51">
            <v>20100000</v>
          </cell>
          <cell r="W51">
            <v>201</v>
          </cell>
          <cell r="X51">
            <v>20100000</v>
          </cell>
          <cell r="Y51">
            <v>40200000</v>
          </cell>
          <cell r="Z51">
            <v>1390877</v>
          </cell>
          <cell r="AA51">
            <v>555687042.36000001</v>
          </cell>
          <cell r="AB51">
            <v>25404616037.090004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9267517.3699999992</v>
          </cell>
          <cell r="H52">
            <v>10660467.369999999</v>
          </cell>
          <cell r="I52">
            <v>0</v>
          </cell>
          <cell r="M52">
            <v>0</v>
          </cell>
          <cell r="R52">
            <v>0</v>
          </cell>
          <cell r="Y52">
            <v>0</v>
          </cell>
          <cell r="Z52">
            <v>22644</v>
          </cell>
          <cell r="AA52">
            <v>10660467.369999999</v>
          </cell>
          <cell r="AB52">
            <v>75633793.769999996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M54">
            <v>138880</v>
          </cell>
          <cell r="R54">
            <v>0</v>
          </cell>
          <cell r="Y54">
            <v>0</v>
          </cell>
          <cell r="Z54">
            <v>245664</v>
          </cell>
          <cell r="AA54">
            <v>138317935</v>
          </cell>
          <cell r="AB54">
            <v>558620175.70000005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M55">
            <v>0</v>
          </cell>
          <cell r="R55">
            <v>0</v>
          </cell>
          <cell r="Y55">
            <v>0</v>
          </cell>
          <cell r="Z55">
            <v>5436</v>
          </cell>
          <cell r="AA55">
            <v>2520812.4</v>
          </cell>
          <cell r="AB55">
            <v>45761630.419999994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M57">
            <v>2599680</v>
          </cell>
          <cell r="R57">
            <v>0</v>
          </cell>
          <cell r="Y57">
            <v>0</v>
          </cell>
          <cell r="Z57">
            <v>4662</v>
          </cell>
          <cell r="AA57">
            <v>2989680</v>
          </cell>
          <cell r="AB57">
            <v>2989680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196030326.61000001</v>
          </cell>
          <cell r="F58">
            <v>1706756</v>
          </cell>
          <cell r="G58">
            <v>349631851.14999998</v>
          </cell>
          <cell r="H58">
            <v>545662177.75999999</v>
          </cell>
          <cell r="I58">
            <v>271954</v>
          </cell>
          <cell r="J58">
            <v>174050560</v>
          </cell>
          <cell r="M58">
            <v>174050560</v>
          </cell>
          <cell r="R58">
            <v>0</v>
          </cell>
          <cell r="Y58">
            <v>0</v>
          </cell>
          <cell r="Z58">
            <v>2627866</v>
          </cell>
          <cell r="AA58">
            <v>719712737.75999999</v>
          </cell>
          <cell r="AB58">
            <v>4072063060.7699995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M59">
            <v>44689920</v>
          </cell>
          <cell r="R59">
            <v>0</v>
          </cell>
          <cell r="Y59">
            <v>0</v>
          </cell>
          <cell r="Z59">
            <v>71205</v>
          </cell>
          <cell r="AA59">
            <v>51680505</v>
          </cell>
          <cell r="AB59">
            <v>307428748.91999996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M60">
            <v>47763200</v>
          </cell>
          <cell r="R60">
            <v>0</v>
          </cell>
          <cell r="Y60">
            <v>0</v>
          </cell>
          <cell r="Z60">
            <v>123269</v>
          </cell>
          <cell r="AA60">
            <v>96663229.25</v>
          </cell>
          <cell r="AB60">
            <v>495641500.98000002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359538428.50999999</v>
          </cell>
          <cell r="F61">
            <v>749835</v>
          </cell>
          <cell r="G61">
            <v>228019729.03</v>
          </cell>
          <cell r="H61">
            <v>587558157.53999996</v>
          </cell>
          <cell r="I61">
            <v>266302</v>
          </cell>
          <cell r="J61">
            <v>170433280</v>
          </cell>
          <cell r="M61">
            <v>170433280</v>
          </cell>
          <cell r="N61">
            <v>11</v>
          </cell>
          <cell r="O61">
            <v>1100000</v>
          </cell>
          <cell r="R61">
            <v>1100000</v>
          </cell>
          <cell r="Y61">
            <v>0</v>
          </cell>
          <cell r="Z61">
            <v>2795655</v>
          </cell>
          <cell r="AA61">
            <v>759091437.53999996</v>
          </cell>
          <cell r="AB61">
            <v>4486389985.7199993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M62">
            <v>8344960</v>
          </cell>
          <cell r="R62">
            <v>0</v>
          </cell>
          <cell r="Y62">
            <v>0</v>
          </cell>
          <cell r="Z62">
            <v>70555</v>
          </cell>
          <cell r="AA62">
            <v>34921619</v>
          </cell>
          <cell r="AB62">
            <v>309743223.32000005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51103765.899999999</v>
          </cell>
          <cell r="H63">
            <v>142519295.90000001</v>
          </cell>
          <cell r="I63">
            <v>40008</v>
          </cell>
          <cell r="J63">
            <v>25605120</v>
          </cell>
          <cell r="M63">
            <v>25605120</v>
          </cell>
          <cell r="R63">
            <v>0</v>
          </cell>
          <cell r="Y63">
            <v>0</v>
          </cell>
          <cell r="Z63">
            <v>213149</v>
          </cell>
          <cell r="AA63">
            <v>168124415.90000001</v>
          </cell>
          <cell r="AB63">
            <v>551845790.05999994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M64">
            <v>8028160</v>
          </cell>
          <cell r="R64">
            <v>0</v>
          </cell>
          <cell r="Y64">
            <v>0</v>
          </cell>
          <cell r="Z64">
            <v>32907</v>
          </cell>
          <cell r="AA64">
            <v>27642878</v>
          </cell>
          <cell r="AB64">
            <v>130885543.83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R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23913266.789999999</v>
          </cell>
          <cell r="F67">
            <v>213460</v>
          </cell>
          <cell r="G67">
            <v>124525293.7</v>
          </cell>
          <cell r="H67">
            <v>148438560.49000001</v>
          </cell>
          <cell r="I67">
            <v>12732</v>
          </cell>
          <cell r="J67">
            <v>8148480</v>
          </cell>
          <cell r="M67">
            <v>8148480</v>
          </cell>
          <cell r="R67">
            <v>0</v>
          </cell>
          <cell r="Y67">
            <v>0</v>
          </cell>
          <cell r="Z67">
            <v>310181</v>
          </cell>
          <cell r="AA67">
            <v>156587040.49000001</v>
          </cell>
          <cell r="AB67">
            <v>465166850.68000001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80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M12" sqref="M12:N13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28"/>
      <c r="C9" s="8"/>
      <c r="D9" s="47" t="s">
        <v>118</v>
      </c>
      <c r="E9" s="47"/>
      <c r="F9" s="47"/>
      <c r="G9" s="47"/>
      <c r="H9" s="47"/>
      <c r="I9" s="47"/>
      <c r="J9" s="47"/>
      <c r="K9" s="47"/>
      <c r="L9" s="8"/>
      <c r="M9" s="8"/>
      <c r="N9" s="8"/>
    </row>
    <row r="11" spans="1:16" ht="15" customHeight="1" thickBot="1" x14ac:dyDescent="0.3">
      <c r="L11" s="35"/>
      <c r="M11" s="55" t="s">
        <v>131</v>
      </c>
      <c r="N11" s="55"/>
    </row>
    <row r="12" spans="1:16" ht="14.45" customHeight="1" x14ac:dyDescent="0.25">
      <c r="A12" s="48" t="s">
        <v>0</v>
      </c>
      <c r="B12" s="50" t="s">
        <v>60</v>
      </c>
      <c r="C12" s="50" t="s">
        <v>61</v>
      </c>
      <c r="D12" s="50" t="s">
        <v>62</v>
      </c>
      <c r="E12" s="50"/>
      <c r="F12" s="50"/>
      <c r="G12" s="52" t="s">
        <v>130</v>
      </c>
      <c r="H12" s="52"/>
      <c r="I12" s="52"/>
      <c r="J12" s="52"/>
      <c r="K12" s="52"/>
      <c r="L12" s="52"/>
      <c r="M12" s="53" t="s">
        <v>127</v>
      </c>
      <c r="N12" s="54"/>
    </row>
    <row r="13" spans="1:16" s="28" customFormat="1" ht="15.75" customHeight="1" x14ac:dyDescent="0.25">
      <c r="A13" s="49"/>
      <c r="B13" s="51"/>
      <c r="C13" s="51"/>
      <c r="D13" s="51"/>
      <c r="E13" s="51"/>
      <c r="F13" s="51"/>
      <c r="G13" s="41"/>
      <c r="H13" s="41"/>
      <c r="I13" s="41"/>
      <c r="J13" s="41"/>
      <c r="K13" s="41"/>
      <c r="L13" s="41"/>
      <c r="M13" s="42"/>
      <c r="N13" s="43"/>
      <c r="P13" s="9"/>
    </row>
    <row r="14" spans="1:16" s="28" customFormat="1" ht="42" customHeight="1" x14ac:dyDescent="0.25">
      <c r="A14" s="49"/>
      <c r="B14" s="51"/>
      <c r="C14" s="51"/>
      <c r="D14" s="51"/>
      <c r="E14" s="51"/>
      <c r="F14" s="51"/>
      <c r="G14" s="41" t="s">
        <v>119</v>
      </c>
      <c r="H14" s="41"/>
      <c r="I14" s="41"/>
      <c r="J14" s="41" t="s">
        <v>126</v>
      </c>
      <c r="K14" s="41" t="s">
        <v>125</v>
      </c>
      <c r="L14" s="41" t="s">
        <v>120</v>
      </c>
      <c r="M14" s="42" t="s">
        <v>121</v>
      </c>
      <c r="N14" s="43" t="s">
        <v>122</v>
      </c>
      <c r="P14" s="9"/>
    </row>
    <row r="15" spans="1:16" s="28" customFormat="1" ht="42" customHeight="1" x14ac:dyDescent="0.25">
      <c r="A15" s="49"/>
      <c r="B15" s="51"/>
      <c r="C15" s="51"/>
      <c r="D15" s="31" t="s">
        <v>63</v>
      </c>
      <c r="E15" s="31" t="s">
        <v>64</v>
      </c>
      <c r="F15" s="31" t="s">
        <v>65</v>
      </c>
      <c r="G15" s="10" t="s">
        <v>123</v>
      </c>
      <c r="H15" s="29" t="s">
        <v>125</v>
      </c>
      <c r="I15" s="29" t="s">
        <v>124</v>
      </c>
      <c r="J15" s="41"/>
      <c r="K15" s="41"/>
      <c r="L15" s="41"/>
      <c r="M15" s="42"/>
      <c r="N15" s="44"/>
      <c r="P15" s="9"/>
    </row>
    <row r="16" spans="1:16" x14ac:dyDescent="0.2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VLOOKUP(B16,[1]Brokers!$B$9:$H$67,7,0)</f>
        <v>595242190.94000006</v>
      </c>
      <c r="H16" s="16">
        <f>VLOOKUP(B16,[1]Brokers!$B$9:$Y$67,24,0)</f>
        <v>3640572120</v>
      </c>
      <c r="I16" s="16">
        <f>VLOOKUP(B16,[1]Brokers!$B$9:$R$67,17,0)</f>
        <v>0</v>
      </c>
      <c r="J16" s="16">
        <f>VLOOKUP(B16,[1]Brokers!$B$9:$M$67,12,0)</f>
        <v>72652800</v>
      </c>
      <c r="K16" s="16">
        <f>VLOOKUP(B16,[2]Brokers!$B$9:$T$66,19,0)</f>
        <v>0</v>
      </c>
      <c r="L16" s="36">
        <f t="shared" ref="L16:L47" si="0">G16+H16+I16+J16+K16</f>
        <v>4308467110.9400005</v>
      </c>
      <c r="M16" s="32">
        <f>VLOOKUP(B16,[3]Sheet6!$B$9:$AB$67,27,0)</f>
        <v>41252190033.039993</v>
      </c>
      <c r="N16" s="37">
        <f>M16/$M$75</f>
        <v>0.26718574399869605</v>
      </c>
      <c r="O16" s="34"/>
    </row>
    <row r="17" spans="1:16" x14ac:dyDescent="0.25">
      <c r="A17" s="11">
        <v>2</v>
      </c>
      <c r="B17" s="12" t="s">
        <v>3</v>
      </c>
      <c r="C17" s="13" t="s">
        <v>67</v>
      </c>
      <c r="D17" s="14" t="s">
        <v>2</v>
      </c>
      <c r="E17" s="15"/>
      <c r="F17" s="15" t="s">
        <v>2</v>
      </c>
      <c r="G17" s="16">
        <f>VLOOKUP(B17,[1]Brokers!$B$9:$H$67,7,0)</f>
        <v>298719042.36000001</v>
      </c>
      <c r="H17" s="16">
        <f>VLOOKUP(B17,[1]Brokers!$B$9:$Y$67,24,0)</f>
        <v>40200000</v>
      </c>
      <c r="I17" s="16">
        <f>VLOOKUP(B17,[1]Brokers!$B$9:$R$67,17,0)</f>
        <v>0</v>
      </c>
      <c r="J17" s="16">
        <f>VLOOKUP(B17,[1]Brokers!$B$9:$M$67,12,0)</f>
        <v>216768000</v>
      </c>
      <c r="K17" s="16">
        <f>VLOOKUP(B17,[2]Brokers!$B$9:$T$66,19,0)</f>
        <v>0</v>
      </c>
      <c r="L17" s="36">
        <f t="shared" si="0"/>
        <v>555687042.36000001</v>
      </c>
      <c r="M17" s="32">
        <f>VLOOKUP(B17,[3]Sheet6!$B$9:$AB$67,27,0)</f>
        <v>25404616037.090004</v>
      </c>
      <c r="N17" s="37">
        <f t="shared" ref="N17:N74" si="1">M17/$M$75</f>
        <v>0.16454280927714635</v>
      </c>
      <c r="O17" s="34"/>
    </row>
    <row r="18" spans="1:16" x14ac:dyDescent="0.25">
      <c r="A18" s="11">
        <v>3</v>
      </c>
      <c r="B18" s="12" t="s">
        <v>1</v>
      </c>
      <c r="C18" s="13" t="s">
        <v>66</v>
      </c>
      <c r="D18" s="14" t="s">
        <v>2</v>
      </c>
      <c r="E18" s="15" t="s">
        <v>2</v>
      </c>
      <c r="F18" s="15" t="s">
        <v>2</v>
      </c>
      <c r="G18" s="16">
        <f>VLOOKUP(B18,[1]Brokers!$B$9:$H$67,7,0)</f>
        <v>10226195778.18</v>
      </c>
      <c r="H18" s="16">
        <f>VLOOKUP(B18,[1]Brokers!$B$9:$Y$67,24,0)</f>
        <v>210300000</v>
      </c>
      <c r="I18" s="16">
        <f>VLOOKUP(B18,[1]Brokers!$B$9:$R$67,17,0)</f>
        <v>0</v>
      </c>
      <c r="J18" s="16">
        <f>VLOOKUP(B18,[1]Brokers!$B$9:$M$67,12,0)</f>
        <v>3163565440</v>
      </c>
      <c r="K18" s="16">
        <f>VLOOKUP(B18,[2]Brokers!$B$9:$T$66,19,0)</f>
        <v>0</v>
      </c>
      <c r="L18" s="36">
        <f t="shared" si="0"/>
        <v>13600061218.18</v>
      </c>
      <c r="M18" s="32">
        <f>VLOOKUP(B18,[3]Sheet6!$B$9:$AB$67,27,0)</f>
        <v>20930880915.849998</v>
      </c>
      <c r="N18" s="37">
        <f t="shared" si="1"/>
        <v>0.13556693561166958</v>
      </c>
      <c r="O18" s="34"/>
    </row>
    <row r="19" spans="1:16" s="30" customFormat="1" x14ac:dyDescent="0.25">
      <c r="A19" s="11">
        <v>4</v>
      </c>
      <c r="B19" s="12" t="s">
        <v>11</v>
      </c>
      <c r="C19" s="13" t="s">
        <v>75</v>
      </c>
      <c r="D19" s="14" t="s">
        <v>2</v>
      </c>
      <c r="E19" s="15" t="s">
        <v>2</v>
      </c>
      <c r="F19" s="15"/>
      <c r="G19" s="16">
        <f>VLOOKUP(B19,[1]Brokers!$B$9:$H$67,7,0)</f>
        <v>624353001.54999995</v>
      </c>
      <c r="H19" s="16">
        <f>VLOOKUP(B19,[1]Brokers!$B$9:$Y$67,24,0)</f>
        <v>103200000</v>
      </c>
      <c r="I19" s="16">
        <f>VLOOKUP(B19,[1]Brokers!$B$9:$R$67,17,0)</f>
        <v>0</v>
      </c>
      <c r="J19" s="16">
        <f>VLOOKUP(B19,[1]Brokers!$B$9:$M$67,12,0)</f>
        <v>84114560</v>
      </c>
      <c r="K19" s="16">
        <f>VLOOKUP(B19,[2]Brokers!$B$9:$T$66,19,0)</f>
        <v>0</v>
      </c>
      <c r="L19" s="36">
        <f t="shared" si="0"/>
        <v>811667561.54999995</v>
      </c>
      <c r="M19" s="32">
        <f>VLOOKUP(B19,[3]Sheet6!$B$9:$AB$67,27,0)</f>
        <v>17015048748.899998</v>
      </c>
      <c r="N19" s="37">
        <f t="shared" si="1"/>
        <v>0.11020453594118933</v>
      </c>
      <c r="O19" s="34"/>
      <c r="P19" s="9"/>
    </row>
    <row r="20" spans="1:16" x14ac:dyDescent="0.25">
      <c r="A20" s="11">
        <v>5</v>
      </c>
      <c r="B20" s="12" t="s">
        <v>16</v>
      </c>
      <c r="C20" s="13" t="s">
        <v>79</v>
      </c>
      <c r="D20" s="14" t="s">
        <v>2</v>
      </c>
      <c r="E20" s="14" t="s">
        <v>2</v>
      </c>
      <c r="F20" s="15" t="s">
        <v>2</v>
      </c>
      <c r="G20" s="16">
        <f>VLOOKUP(B20,[1]Brokers!$B$9:$H$67,7,0)</f>
        <v>1873632218.8699999</v>
      </c>
      <c r="H20" s="16">
        <f>VLOOKUP(B20,[1]Brokers!$B$9:$Y$67,24,0)</f>
        <v>0</v>
      </c>
      <c r="I20" s="16">
        <f>VLOOKUP(B20,[1]Brokers!$B$9:$R$67,17,0)</f>
        <v>0</v>
      </c>
      <c r="J20" s="16">
        <f>VLOOKUP(B20,[1]Brokers!$B$9:$M$67,12,0)</f>
        <v>99468800</v>
      </c>
      <c r="K20" s="16">
        <f>VLOOKUP(B20,[2]Brokers!$B$9:$T$66,19,0)</f>
        <v>0</v>
      </c>
      <c r="L20" s="36">
        <f t="shared" si="0"/>
        <v>1973101018.8699999</v>
      </c>
      <c r="M20" s="32">
        <f>VLOOKUP(B20,[3]Sheet6!$B$9:$AB$67,27,0)</f>
        <v>12274885151.209999</v>
      </c>
      <c r="N20" s="37">
        <f t="shared" si="1"/>
        <v>7.9503035329707594E-2</v>
      </c>
      <c r="O20" s="34"/>
    </row>
    <row r="21" spans="1:16" x14ac:dyDescent="0.25">
      <c r="A21" s="11">
        <v>6</v>
      </c>
      <c r="B21" s="12" t="s">
        <v>18</v>
      </c>
      <c r="C21" s="13" t="s">
        <v>81</v>
      </c>
      <c r="D21" s="14" t="s">
        <v>2</v>
      </c>
      <c r="E21" s="15"/>
      <c r="F21" s="15"/>
      <c r="G21" s="16">
        <f>VLOOKUP(B21,[1]Brokers!$B$9:$H$67,7,0)</f>
        <v>48929153.390000001</v>
      </c>
      <c r="H21" s="16">
        <f>VLOOKUP(B21,[1]Brokers!$B$9:$Y$67,24,0)</f>
        <v>0</v>
      </c>
      <c r="I21" s="16">
        <f>VLOOKUP(B21,[1]Brokers!$B$9:$R$67,17,0)</f>
        <v>0</v>
      </c>
      <c r="J21" s="16">
        <f>VLOOKUP(B21,[1]Brokers!$B$9:$M$67,12,0)</f>
        <v>10021120</v>
      </c>
      <c r="K21" s="16">
        <f>VLOOKUP(B21,[2]Brokers!$B$9:$T$66,19,0)</f>
        <v>0</v>
      </c>
      <c r="L21" s="36">
        <f t="shared" si="0"/>
        <v>58950273.390000001</v>
      </c>
      <c r="M21" s="32">
        <f>VLOOKUP(B21,[3]Sheet6!$B$9:$AB$67,27,0)</f>
        <v>7790153142.2400007</v>
      </c>
      <c r="N21" s="37">
        <f t="shared" si="1"/>
        <v>5.0455936072875414E-2</v>
      </c>
      <c r="O21" s="34"/>
    </row>
    <row r="22" spans="1:16" x14ac:dyDescent="0.25">
      <c r="A22" s="11">
        <v>7</v>
      </c>
      <c r="B22" s="12" t="s">
        <v>5</v>
      </c>
      <c r="C22" s="13" t="s">
        <v>69</v>
      </c>
      <c r="D22" s="14" t="s">
        <v>2</v>
      </c>
      <c r="E22" s="15" t="s">
        <v>2</v>
      </c>
      <c r="F22" s="15" t="s">
        <v>2</v>
      </c>
      <c r="G22" s="16">
        <f>VLOOKUP(B22,[1]Brokers!$B$9:$H$67,7,0)</f>
        <v>878155382.30999994</v>
      </c>
      <c r="H22" s="16">
        <f>VLOOKUP(B22,[1]Brokers!$B$9:$Y$67,24,0)</f>
        <v>0</v>
      </c>
      <c r="I22" s="16">
        <f>VLOOKUP(B22,[1]Brokers!$B$9:$R$67,17,0)</f>
        <v>15000000</v>
      </c>
      <c r="J22" s="16">
        <f>VLOOKUP(B22,[1]Brokers!$B$9:$M$67,12,0)</f>
        <v>253512320</v>
      </c>
      <c r="K22" s="16">
        <f>VLOOKUP(B22,[2]Brokers!$B$9:$T$66,19,0)</f>
        <v>0</v>
      </c>
      <c r="L22" s="36">
        <f t="shared" si="0"/>
        <v>1146667702.3099999</v>
      </c>
      <c r="M22" s="32">
        <f>VLOOKUP(B22,[3]Sheet6!$B$9:$AB$67,27,0)</f>
        <v>6295843291.5900002</v>
      </c>
      <c r="N22" s="37">
        <f t="shared" si="1"/>
        <v>4.0777461090317546E-2</v>
      </c>
      <c r="O22" s="34"/>
    </row>
    <row r="23" spans="1:16" x14ac:dyDescent="0.25">
      <c r="A23" s="11">
        <v>8</v>
      </c>
      <c r="B23" s="12" t="s">
        <v>8</v>
      </c>
      <c r="C23" s="13" t="s">
        <v>72</v>
      </c>
      <c r="D23" s="14" t="s">
        <v>2</v>
      </c>
      <c r="E23" s="15" t="s">
        <v>2</v>
      </c>
      <c r="F23" s="15"/>
      <c r="G23" s="16">
        <f>VLOOKUP(B23,[1]Brokers!$B$9:$H$67,7,0)</f>
        <v>587558157.53999996</v>
      </c>
      <c r="H23" s="16">
        <f>VLOOKUP(B23,[1]Brokers!$B$9:$Y$67,24,0)</f>
        <v>0</v>
      </c>
      <c r="I23" s="16">
        <f>VLOOKUP(B23,[1]Brokers!$B$9:$R$67,17,0)</f>
        <v>1100000</v>
      </c>
      <c r="J23" s="16">
        <f>VLOOKUP(B23,[1]Brokers!$B$9:$M$67,12,0)</f>
        <v>170433280</v>
      </c>
      <c r="K23" s="16">
        <f>VLOOKUP(B23,[2]Brokers!$B$9:$T$66,19,0)</f>
        <v>0</v>
      </c>
      <c r="L23" s="36">
        <f t="shared" si="0"/>
        <v>759091437.53999996</v>
      </c>
      <c r="M23" s="32">
        <f>VLOOKUP(B23,[3]Sheet6!$B$9:$AB$67,27,0)</f>
        <v>4486389985.7199993</v>
      </c>
      <c r="N23" s="37">
        <f t="shared" si="1"/>
        <v>2.9057837783711033E-2</v>
      </c>
      <c r="O23" s="34"/>
    </row>
    <row r="24" spans="1:16" x14ac:dyDescent="0.25">
      <c r="A24" s="11">
        <v>9</v>
      </c>
      <c r="B24" s="12" t="s">
        <v>9</v>
      </c>
      <c r="C24" s="13" t="s">
        <v>73</v>
      </c>
      <c r="D24" s="14" t="s">
        <v>2</v>
      </c>
      <c r="E24" s="15" t="s">
        <v>2</v>
      </c>
      <c r="F24" s="15" t="s">
        <v>2</v>
      </c>
      <c r="G24" s="16">
        <f>VLOOKUP(B24,[1]Brokers!$B$9:$H$67,7,0)</f>
        <v>545662177.75999999</v>
      </c>
      <c r="H24" s="16">
        <f>VLOOKUP(B24,[1]Brokers!$B$9:$Y$67,24,0)</f>
        <v>0</v>
      </c>
      <c r="I24" s="16">
        <f>VLOOKUP(B24,[1]Brokers!$B$9:$R$67,17,0)</f>
        <v>0</v>
      </c>
      <c r="J24" s="16">
        <f>VLOOKUP(B24,[1]Brokers!$B$9:$M$67,12,0)</f>
        <v>174050560</v>
      </c>
      <c r="K24" s="16">
        <f>VLOOKUP(B24,[2]Brokers!$B$9:$T$66,19,0)</f>
        <v>0</v>
      </c>
      <c r="L24" s="36">
        <f t="shared" si="0"/>
        <v>719712737.75999999</v>
      </c>
      <c r="M24" s="32">
        <f>VLOOKUP(B24,[3]Sheet6!$B$9:$AB$67,27,0)</f>
        <v>4072063060.7699995</v>
      </c>
      <c r="N24" s="37">
        <f t="shared" si="1"/>
        <v>2.6374289404514847E-2</v>
      </c>
      <c r="O24" s="34"/>
      <c r="P24" s="1"/>
    </row>
    <row r="25" spans="1:16" x14ac:dyDescent="0.25">
      <c r="A25" s="11">
        <v>10</v>
      </c>
      <c r="B25" s="12" t="s">
        <v>10</v>
      </c>
      <c r="C25" s="13" t="s">
        <v>74</v>
      </c>
      <c r="D25" s="14" t="s">
        <v>2</v>
      </c>
      <c r="E25" s="15" t="s">
        <v>2</v>
      </c>
      <c r="F25" s="15" t="s">
        <v>2</v>
      </c>
      <c r="G25" s="16">
        <f>VLOOKUP(B25,[1]Brokers!$B$9:$H$67,7,0)</f>
        <v>183243254.05000001</v>
      </c>
      <c r="H25" s="16">
        <f>VLOOKUP(B25,[1]Brokers!$B$9:$Y$67,24,0)</f>
        <v>0</v>
      </c>
      <c r="I25" s="16">
        <f>VLOOKUP(B25,[1]Brokers!$B$9:$R$67,17,0)</f>
        <v>0</v>
      </c>
      <c r="J25" s="16">
        <f>VLOOKUP(B25,[1]Brokers!$B$9:$M$67,12,0)</f>
        <v>43209600</v>
      </c>
      <c r="K25" s="16">
        <f>VLOOKUP(B25,[2]Brokers!$B$9:$T$66,19,0)</f>
        <v>0</v>
      </c>
      <c r="L25" s="36">
        <f t="shared" si="0"/>
        <v>226452854.05000001</v>
      </c>
      <c r="M25" s="32">
        <f>VLOOKUP(B25,[3]Sheet6!$B$9:$AB$67,27,0)</f>
        <v>2926788383.2500005</v>
      </c>
      <c r="N25" s="37">
        <f t="shared" si="1"/>
        <v>1.895647554903316E-2</v>
      </c>
      <c r="O25" s="34"/>
    </row>
    <row r="26" spans="1:16" x14ac:dyDescent="0.2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VLOOKUP(B26,[1]Brokers!$B$9:$H$67,7,0)</f>
        <v>140401125.72999999</v>
      </c>
      <c r="H26" s="16">
        <f>VLOOKUP(B26,[1]Brokers!$B$9:$Y$67,24,0)</f>
        <v>30615000</v>
      </c>
      <c r="I26" s="16">
        <f>VLOOKUP(B26,[1]Brokers!$B$9:$R$67,17,0)</f>
        <v>1100000</v>
      </c>
      <c r="J26" s="16">
        <f>VLOOKUP(B26,[1]Brokers!$B$9:$M$67,12,0)</f>
        <v>170119040</v>
      </c>
      <c r="K26" s="16">
        <f>VLOOKUP(B26,[2]Brokers!$B$9:$T$66,19,0)</f>
        <v>0</v>
      </c>
      <c r="L26" s="36">
        <f t="shared" si="0"/>
        <v>342235165.73000002</v>
      </c>
      <c r="M26" s="32">
        <f>VLOOKUP(B26,[3]Sheet6!$B$9:$AB$67,27,0)</f>
        <v>2482916764.8400002</v>
      </c>
      <c r="N26" s="37">
        <f t="shared" si="1"/>
        <v>1.6081569549865737E-2</v>
      </c>
      <c r="O26" s="34"/>
    </row>
    <row r="27" spans="1:16" x14ac:dyDescent="0.25">
      <c r="A27" s="11">
        <v>12</v>
      </c>
      <c r="B27" s="12" t="s">
        <v>21</v>
      </c>
      <c r="C27" s="13" t="s">
        <v>84</v>
      </c>
      <c r="D27" s="14" t="s">
        <v>2</v>
      </c>
      <c r="E27" s="15" t="s">
        <v>2</v>
      </c>
      <c r="F27" s="15"/>
      <c r="G27" s="16">
        <f>VLOOKUP(B27,[1]Brokers!$B$9:$H$67,7,0)</f>
        <v>15028706.57</v>
      </c>
      <c r="H27" s="16">
        <f>VLOOKUP(B27,[1]Brokers!$B$9:$Y$67,24,0)</f>
        <v>0</v>
      </c>
      <c r="I27" s="16">
        <f>VLOOKUP(B27,[1]Brokers!$B$9:$R$67,17,0)</f>
        <v>0</v>
      </c>
      <c r="J27" s="16">
        <f>VLOOKUP(B27,[1]Brokers!$B$9:$M$67,12,0)</f>
        <v>27868160</v>
      </c>
      <c r="K27" s="16">
        <f>VLOOKUP(B27,[2]Brokers!$B$9:$T$66,19,0)</f>
        <v>0</v>
      </c>
      <c r="L27" s="36">
        <f t="shared" si="0"/>
        <v>42896866.57</v>
      </c>
      <c r="M27" s="32">
        <f>VLOOKUP(B27,[3]Sheet6!$B$9:$AB$67,27,0)</f>
        <v>1261465458.0699997</v>
      </c>
      <c r="N27" s="37">
        <f t="shared" si="1"/>
        <v>8.1703683288848385E-3</v>
      </c>
      <c r="O27" s="34"/>
    </row>
    <row r="28" spans="1:16" x14ac:dyDescent="0.25">
      <c r="A28" s="11">
        <v>13</v>
      </c>
      <c r="B28" s="12" t="s">
        <v>50</v>
      </c>
      <c r="C28" s="13" t="s">
        <v>50</v>
      </c>
      <c r="D28" s="14" t="s">
        <v>2</v>
      </c>
      <c r="E28" s="15"/>
      <c r="F28" s="15"/>
      <c r="G28" s="16">
        <f>VLOOKUP(B28,[1]Brokers!$B$9:$H$67,7,0)</f>
        <v>97103831.400000006</v>
      </c>
      <c r="H28" s="16">
        <f>VLOOKUP(B28,[1]Brokers!$B$9:$Y$67,24,0)</f>
        <v>0</v>
      </c>
      <c r="I28" s="16">
        <f>VLOOKUP(B28,[1]Brokers!$B$9:$R$67,17,0)</f>
        <v>0</v>
      </c>
      <c r="J28" s="16">
        <f>VLOOKUP(B28,[1]Brokers!$B$9:$M$67,12,0)</f>
        <v>0</v>
      </c>
      <c r="K28" s="16">
        <f>VLOOKUP(B28,[2]Brokers!$B$9:$T$66,19,0)</f>
        <v>0</v>
      </c>
      <c r="L28" s="36">
        <f t="shared" si="0"/>
        <v>97103831.400000006</v>
      </c>
      <c r="M28" s="32">
        <f>VLOOKUP(B28,[3]Sheet6!$B$9:$AB$67,27,0)</f>
        <v>838226299.50999999</v>
      </c>
      <c r="N28" s="37">
        <f t="shared" si="1"/>
        <v>5.4290964260194632E-3</v>
      </c>
      <c r="O28" s="34"/>
    </row>
    <row r="29" spans="1:16" x14ac:dyDescent="0.25">
      <c r="A29" s="11">
        <v>14</v>
      </c>
      <c r="B29" s="12" t="s">
        <v>37</v>
      </c>
      <c r="C29" s="13" t="s">
        <v>100</v>
      </c>
      <c r="D29" s="14" t="s">
        <v>2</v>
      </c>
      <c r="E29" s="15"/>
      <c r="F29" s="15"/>
      <c r="G29" s="16">
        <f>VLOOKUP(B29,[1]Brokers!$B$9:$H$67,7,0)</f>
        <v>216607173.55000001</v>
      </c>
      <c r="H29" s="16">
        <f>VLOOKUP(B29,[1]Brokers!$B$9:$Y$67,24,0)</f>
        <v>0</v>
      </c>
      <c r="I29" s="16">
        <f>VLOOKUP(B29,[1]Brokers!$B$9:$R$67,17,0)</f>
        <v>0</v>
      </c>
      <c r="J29" s="16">
        <f>VLOOKUP(B29,[1]Brokers!$B$9:$M$67,12,0)</f>
        <v>45177600</v>
      </c>
      <c r="K29" s="16">
        <f>VLOOKUP(B29,[2]Brokers!$B$9:$T$66,19,0)</f>
        <v>0</v>
      </c>
      <c r="L29" s="36">
        <f t="shared" si="0"/>
        <v>261784773.55000001</v>
      </c>
      <c r="M29" s="32">
        <f>VLOOKUP(B29,[3]Sheet6!$B$9:$AB$67,27,0)</f>
        <v>677958864.33999991</v>
      </c>
      <c r="N29" s="37">
        <f t="shared" si="1"/>
        <v>4.391062472661772E-3</v>
      </c>
      <c r="O29" s="17"/>
    </row>
    <row r="30" spans="1:16" x14ac:dyDescent="0.25">
      <c r="A30" s="11">
        <v>15</v>
      </c>
      <c r="B30" s="12" t="s">
        <v>13</v>
      </c>
      <c r="C30" s="13" t="s">
        <v>76</v>
      </c>
      <c r="D30" s="14" t="s">
        <v>2</v>
      </c>
      <c r="E30" s="15" t="s">
        <v>2</v>
      </c>
      <c r="F30" s="15"/>
      <c r="G30" s="16">
        <f>VLOOKUP(B30,[1]Brokers!$B$9:$H$67,7,0)</f>
        <v>99972387.909999996</v>
      </c>
      <c r="H30" s="16">
        <f>VLOOKUP(B30,[1]Brokers!$B$9:$Y$67,24,0)</f>
        <v>0</v>
      </c>
      <c r="I30" s="16">
        <f>VLOOKUP(B30,[1]Brokers!$B$9:$R$67,17,0)</f>
        <v>0</v>
      </c>
      <c r="J30" s="16">
        <f>VLOOKUP(B30,[1]Brokers!$B$9:$M$67,12,0)</f>
        <v>62236160</v>
      </c>
      <c r="K30" s="16">
        <f>VLOOKUP(B30,[2]Brokers!$B$9:$T$66,19,0)</f>
        <v>0</v>
      </c>
      <c r="L30" s="36">
        <f t="shared" si="0"/>
        <v>162208547.91</v>
      </c>
      <c r="M30" s="32">
        <f>VLOOKUP(B30,[3]Sheet6!$B$9:$AB$67,27,0)</f>
        <v>667886351</v>
      </c>
      <c r="N30" s="37">
        <f t="shared" si="1"/>
        <v>4.3258239491184361E-3</v>
      </c>
      <c r="O30" s="17"/>
    </row>
    <row r="31" spans="1:16" x14ac:dyDescent="0.25">
      <c r="A31" s="11">
        <v>16</v>
      </c>
      <c r="B31" s="12" t="s">
        <v>26</v>
      </c>
      <c r="C31" s="13" t="s">
        <v>89</v>
      </c>
      <c r="D31" s="14" t="s">
        <v>2</v>
      </c>
      <c r="E31" s="15" t="s">
        <v>2</v>
      </c>
      <c r="F31" s="15" t="s">
        <v>2</v>
      </c>
      <c r="G31" s="16">
        <f>VLOOKUP(B31,[1]Brokers!$B$9:$H$67,7,0)</f>
        <v>117021548.28</v>
      </c>
      <c r="H31" s="16">
        <f>VLOOKUP(B31,[1]Brokers!$B$9:$Y$67,24,0)</f>
        <v>0</v>
      </c>
      <c r="I31" s="16">
        <f>VLOOKUP(B31,[1]Brokers!$B$9:$R$67,17,0)</f>
        <v>0</v>
      </c>
      <c r="J31" s="16">
        <f>VLOOKUP(B31,[1]Brokers!$B$9:$M$67,12,0)</f>
        <v>32198400</v>
      </c>
      <c r="K31" s="16">
        <f>VLOOKUP(B31,[2]Brokers!$B$9:$T$66,19,0)</f>
        <v>0</v>
      </c>
      <c r="L31" s="36">
        <f t="shared" si="0"/>
        <v>149219948.28</v>
      </c>
      <c r="M31" s="32">
        <f>VLOOKUP(B31,[3]Sheet6!$B$9:$AB$67,27,0)</f>
        <v>620266114.56999993</v>
      </c>
      <c r="N31" s="37">
        <f t="shared" si="1"/>
        <v>4.0173930927262583E-3</v>
      </c>
      <c r="O31" s="18"/>
    </row>
    <row r="32" spans="1:16" x14ac:dyDescent="0.25">
      <c r="A32" s="11">
        <v>17</v>
      </c>
      <c r="B32" s="12" t="s">
        <v>29</v>
      </c>
      <c r="C32" s="13" t="s">
        <v>92</v>
      </c>
      <c r="D32" s="14" t="s">
        <v>2</v>
      </c>
      <c r="E32" s="15"/>
      <c r="F32" s="15"/>
      <c r="G32" s="16">
        <f>VLOOKUP(B32,[1]Brokers!$B$9:$H$67,7,0)</f>
        <v>138179055</v>
      </c>
      <c r="H32" s="16">
        <f>VLOOKUP(B32,[1]Brokers!$B$9:$Y$67,24,0)</f>
        <v>0</v>
      </c>
      <c r="I32" s="16">
        <f>VLOOKUP(B32,[1]Brokers!$B$9:$R$67,17,0)</f>
        <v>0</v>
      </c>
      <c r="J32" s="16">
        <f>VLOOKUP(B32,[1]Brokers!$B$9:$M$67,12,0)</f>
        <v>138880</v>
      </c>
      <c r="K32" s="16">
        <f>VLOOKUP(B32,[2]Brokers!$B$9:$T$66,19,0)</f>
        <v>0</v>
      </c>
      <c r="L32" s="36">
        <f t="shared" si="0"/>
        <v>138317935</v>
      </c>
      <c r="M32" s="32">
        <f>VLOOKUP(B32,[3]Sheet6!$B$9:$AB$67,27,0)</f>
        <v>558620175.70000005</v>
      </c>
      <c r="N32" s="37">
        <f t="shared" si="1"/>
        <v>3.6181193565128101E-3</v>
      </c>
      <c r="O32" s="34"/>
      <c r="P32" s="1"/>
    </row>
    <row r="33" spans="1:16" x14ac:dyDescent="0.25">
      <c r="A33" s="11">
        <v>18</v>
      </c>
      <c r="B33" s="12" t="s">
        <v>35</v>
      </c>
      <c r="C33" s="13" t="s">
        <v>98</v>
      </c>
      <c r="D33" s="14" t="s">
        <v>2</v>
      </c>
      <c r="E33" s="15"/>
      <c r="F33" s="15"/>
      <c r="G33" s="16">
        <f>VLOOKUP(B33,[1]Brokers!$B$9:$H$67,7,0)</f>
        <v>142519295.90000001</v>
      </c>
      <c r="H33" s="16">
        <f>VLOOKUP(B33,[1]Brokers!$B$9:$Y$67,24,0)</f>
        <v>0</v>
      </c>
      <c r="I33" s="16">
        <f>VLOOKUP(B33,[1]Brokers!$B$9:$R$67,17,0)</f>
        <v>0</v>
      </c>
      <c r="J33" s="16">
        <f>VLOOKUP(B33,[1]Brokers!$B$9:$M$67,12,0)</f>
        <v>25605120</v>
      </c>
      <c r="K33" s="16">
        <f>VLOOKUP(B33,[2]Brokers!$B$9:$T$66,19,0)</f>
        <v>0</v>
      </c>
      <c r="L33" s="36">
        <f t="shared" si="0"/>
        <v>168124415.90000001</v>
      </c>
      <c r="M33" s="32">
        <f>VLOOKUP(B33,[3]Sheet6!$B$9:$AB$67,27,0)</f>
        <v>551845790.05999994</v>
      </c>
      <c r="N33" s="37">
        <f t="shared" si="1"/>
        <v>3.5742424310475722E-3</v>
      </c>
      <c r="O33" s="34"/>
      <c r="P33" s="1"/>
    </row>
    <row r="34" spans="1:16" x14ac:dyDescent="0.25">
      <c r="A34" s="11">
        <v>19</v>
      </c>
      <c r="B34" s="12" t="s">
        <v>25</v>
      </c>
      <c r="C34" s="13" t="s">
        <v>88</v>
      </c>
      <c r="D34" s="14" t="s">
        <v>2</v>
      </c>
      <c r="E34" s="15"/>
      <c r="F34" s="15"/>
      <c r="G34" s="16">
        <f>VLOOKUP(B34,[1]Brokers!$B$9:$H$67,7,0)</f>
        <v>48900029.25</v>
      </c>
      <c r="H34" s="16">
        <f>VLOOKUP(B34,[1]Brokers!$B$9:$Y$67,24,0)</f>
        <v>0</v>
      </c>
      <c r="I34" s="16">
        <f>VLOOKUP(B34,[1]Brokers!$B$9:$R$67,17,0)</f>
        <v>0</v>
      </c>
      <c r="J34" s="16">
        <f>VLOOKUP(B34,[1]Brokers!$B$9:$M$67,12,0)</f>
        <v>47763200</v>
      </c>
      <c r="K34" s="16">
        <f>VLOOKUP(B34,[2]Brokers!$B$9:$T$66,19,0)</f>
        <v>0</v>
      </c>
      <c r="L34" s="36">
        <f t="shared" si="0"/>
        <v>96663229.25</v>
      </c>
      <c r="M34" s="32">
        <f>VLOOKUP(B34,[3]Sheet6!$B$9:$AB$67,27,0)</f>
        <v>495641500.98000002</v>
      </c>
      <c r="N34" s="37">
        <f t="shared" si="1"/>
        <v>3.210213641746203E-3</v>
      </c>
      <c r="O34" s="34"/>
      <c r="P34" s="1"/>
    </row>
    <row r="35" spans="1:16" x14ac:dyDescent="0.25">
      <c r="A35" s="11">
        <v>20</v>
      </c>
      <c r="B35" s="12" t="s">
        <v>19</v>
      </c>
      <c r="C35" s="13" t="s">
        <v>82</v>
      </c>
      <c r="D35" s="14" t="s">
        <v>2</v>
      </c>
      <c r="E35" s="15"/>
      <c r="F35" s="15"/>
      <c r="G35" s="16">
        <f>VLOOKUP(B35,[1]Brokers!$B$9:$H$67,7,0)</f>
        <v>148438560.49000001</v>
      </c>
      <c r="H35" s="16">
        <f>VLOOKUP(B35,[1]Brokers!$B$9:$Y$67,24,0)</f>
        <v>0</v>
      </c>
      <c r="I35" s="16">
        <f>VLOOKUP(B35,[1]Brokers!$B$9:$R$67,17,0)</f>
        <v>0</v>
      </c>
      <c r="J35" s="16">
        <f>VLOOKUP(B35,[1]Brokers!$B$9:$M$67,12,0)</f>
        <v>8148480</v>
      </c>
      <c r="K35" s="16">
        <f>VLOOKUP(B35,[2]Brokers!$B$9:$T$67,19,0)</f>
        <v>0</v>
      </c>
      <c r="L35" s="36">
        <f t="shared" si="0"/>
        <v>156587040.49000001</v>
      </c>
      <c r="M35" s="32">
        <f>VLOOKUP(B35,[3]Sheet6!$B$9:$AB$67,27,0)</f>
        <v>465166850.68000001</v>
      </c>
      <c r="N35" s="37">
        <f t="shared" si="1"/>
        <v>3.012832797069008E-3</v>
      </c>
      <c r="O35" s="34"/>
      <c r="P35" s="1"/>
    </row>
    <row r="36" spans="1:16" x14ac:dyDescent="0.2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VLOOKUP(B36,[1]Brokers!$B$9:$H$67,7,0)</f>
        <v>2899394</v>
      </c>
      <c r="H36" s="16">
        <f>VLOOKUP(B36,[1]Brokers!$B$9:$Y$67,24,0)</f>
        <v>0</v>
      </c>
      <c r="I36" s="16">
        <f>VLOOKUP(B36,[1]Brokers!$B$9:$R$67,17,0)</f>
        <v>0</v>
      </c>
      <c r="J36" s="16">
        <f>VLOOKUP(B36,[1]Brokers!$B$9:$M$67,12,0)</f>
        <v>1424000</v>
      </c>
      <c r="K36" s="16">
        <f>VLOOKUP(B36,[2]Brokers!$B$9:$T$66,19,0)</f>
        <v>0</v>
      </c>
      <c r="L36" s="36">
        <f t="shared" si="0"/>
        <v>4323394</v>
      </c>
      <c r="M36" s="32">
        <f>VLOOKUP(B36,[3]Sheet6!$B$9:$AB$67,27,0)</f>
        <v>426961065.31000006</v>
      </c>
      <c r="N36" s="37">
        <f t="shared" si="1"/>
        <v>2.7653782696618078E-3</v>
      </c>
      <c r="O36" s="34"/>
      <c r="P36" s="1"/>
    </row>
    <row r="37" spans="1:16" x14ac:dyDescent="0.25">
      <c r="A37" s="11">
        <v>22</v>
      </c>
      <c r="B37" s="12" t="s">
        <v>4</v>
      </c>
      <c r="C37" s="13" t="s">
        <v>68</v>
      </c>
      <c r="D37" s="14" t="s">
        <v>2</v>
      </c>
      <c r="E37" s="15" t="s">
        <v>2</v>
      </c>
      <c r="F37" s="15" t="s">
        <v>2</v>
      </c>
      <c r="G37" s="16">
        <f>VLOOKUP(B37,[1]Brokers!$B$9:$H$67,7,0)</f>
        <v>26576659</v>
      </c>
      <c r="H37" s="16">
        <f>VLOOKUP(B37,[1]Brokers!$B$9:$Y$67,24,0)</f>
        <v>0</v>
      </c>
      <c r="I37" s="16">
        <f>VLOOKUP(B37,[1]Brokers!$B$9:$R$67,17,0)</f>
        <v>0</v>
      </c>
      <c r="J37" s="16">
        <f>VLOOKUP(B37,[1]Brokers!$B$9:$M$67,12,0)</f>
        <v>8344960</v>
      </c>
      <c r="K37" s="16">
        <f>VLOOKUP(B37,[2]Brokers!$B$9:$T$66,19,0)</f>
        <v>0</v>
      </c>
      <c r="L37" s="36">
        <f t="shared" si="0"/>
        <v>34921619</v>
      </c>
      <c r="M37" s="32">
        <f>VLOOKUP(B37,[3]Sheet6!$B$9:$AB$67,27,0)</f>
        <v>309743223.32000005</v>
      </c>
      <c r="N37" s="37">
        <f t="shared" si="1"/>
        <v>2.0061716361004004E-3</v>
      </c>
      <c r="O37" s="34"/>
      <c r="P37" s="1"/>
    </row>
    <row r="38" spans="1:16" x14ac:dyDescent="0.25">
      <c r="A38" s="11">
        <v>23</v>
      </c>
      <c r="B38" s="12" t="s">
        <v>23</v>
      </c>
      <c r="C38" s="13" t="s">
        <v>86</v>
      </c>
      <c r="D38" s="14" t="s">
        <v>2</v>
      </c>
      <c r="E38" s="15"/>
      <c r="F38" s="15"/>
      <c r="G38" s="16">
        <f>VLOOKUP(B38,[1]Brokers!$B$9:$H$67,7,0)</f>
        <v>6990585</v>
      </c>
      <c r="H38" s="16">
        <f>VLOOKUP(B38,[1]Brokers!$B$9:$Y$67,24,0)</f>
        <v>0</v>
      </c>
      <c r="I38" s="16">
        <f>VLOOKUP(B38,[1]Brokers!$B$9:$R$67,17,0)</f>
        <v>0</v>
      </c>
      <c r="J38" s="16">
        <f>VLOOKUP(B38,[1]Brokers!$B$9:$M$67,12,0)</f>
        <v>44689920</v>
      </c>
      <c r="K38" s="16">
        <f>VLOOKUP(B38,[2]Brokers!$B$9:$T$66,19,0)</f>
        <v>0</v>
      </c>
      <c r="L38" s="36">
        <f t="shared" si="0"/>
        <v>51680505</v>
      </c>
      <c r="M38" s="32">
        <f>VLOOKUP(B38,[3]Sheet6!$B$9:$AB$67,27,0)</f>
        <v>307428748.91999996</v>
      </c>
      <c r="N38" s="37">
        <f t="shared" si="1"/>
        <v>1.9911810485937812E-3</v>
      </c>
      <c r="O38" s="34"/>
      <c r="P38" s="1"/>
    </row>
    <row r="39" spans="1:16" x14ac:dyDescent="0.25">
      <c r="A39" s="11">
        <v>24</v>
      </c>
      <c r="B39" s="12" t="s">
        <v>34</v>
      </c>
      <c r="C39" s="13" t="s">
        <v>97</v>
      </c>
      <c r="D39" s="14" t="s">
        <v>2</v>
      </c>
      <c r="E39" s="15"/>
      <c r="F39" s="15"/>
      <c r="G39" s="16">
        <f>VLOOKUP(B39,[1]Brokers!$B$9:$H$67,7,0)</f>
        <v>39422476.5</v>
      </c>
      <c r="H39" s="16">
        <f>VLOOKUP(B39,[1]Brokers!$B$9:$Y$67,24,0)</f>
        <v>0</v>
      </c>
      <c r="I39" s="16">
        <f>VLOOKUP(B39,[1]Brokers!$B$9:$R$67,17,0)</f>
        <v>0</v>
      </c>
      <c r="J39" s="16">
        <f>VLOOKUP(B39,[1]Brokers!$B$9:$M$67,12,0)</f>
        <v>0</v>
      </c>
      <c r="K39" s="16">
        <f>VLOOKUP(B39,[2]Brokers!$B$9:$T$66,19,0)</f>
        <v>0</v>
      </c>
      <c r="L39" s="36">
        <f t="shared" si="0"/>
        <v>39422476.5</v>
      </c>
      <c r="M39" s="32">
        <f>VLOOKUP(B39,[3]Sheet6!$B$9:$AB$67,27,0)</f>
        <v>300595821.88000005</v>
      </c>
      <c r="N39" s="37">
        <f t="shared" si="1"/>
        <v>1.9469249571375711E-3</v>
      </c>
      <c r="O39" s="34"/>
      <c r="P39" s="1"/>
    </row>
    <row r="40" spans="1:16" x14ac:dyDescent="0.25">
      <c r="A40" s="11">
        <v>25</v>
      </c>
      <c r="B40" s="12" t="s">
        <v>30</v>
      </c>
      <c r="C40" s="13" t="s">
        <v>93</v>
      </c>
      <c r="D40" s="14" t="s">
        <v>2</v>
      </c>
      <c r="E40" s="15"/>
      <c r="F40" s="15"/>
      <c r="G40" s="16">
        <f>VLOOKUP(B40,[1]Brokers!$B$9:$H$67,7,0)</f>
        <v>73093371.799999997</v>
      </c>
      <c r="H40" s="16">
        <f>VLOOKUP(B40,[1]Brokers!$B$9:$Y$67,24,0)</f>
        <v>0</v>
      </c>
      <c r="I40" s="16">
        <f>VLOOKUP(B40,[1]Brokers!$B$9:$R$67,17,0)</f>
        <v>0</v>
      </c>
      <c r="J40" s="16">
        <f>VLOOKUP(B40,[1]Brokers!$B$9:$M$67,12,0)</f>
        <v>24803840</v>
      </c>
      <c r="K40" s="16">
        <f>VLOOKUP(B40,[2]Brokers!$B$9:$T$66,19,0)</f>
        <v>0</v>
      </c>
      <c r="L40" s="36">
        <f t="shared" si="0"/>
        <v>97897211.799999997</v>
      </c>
      <c r="M40" s="32">
        <f>VLOOKUP(B40,[3]Sheet6!$B$9:$AB$67,27,0)</f>
        <v>295448495.83999997</v>
      </c>
      <c r="N40" s="37">
        <f t="shared" si="1"/>
        <v>1.9135863116862685E-3</v>
      </c>
      <c r="O40" s="34"/>
      <c r="P40" s="1"/>
    </row>
    <row r="41" spans="1:16" x14ac:dyDescent="0.25">
      <c r="A41" s="11">
        <v>26</v>
      </c>
      <c r="B41" s="12" t="s">
        <v>32</v>
      </c>
      <c r="C41" s="13" t="s">
        <v>95</v>
      </c>
      <c r="D41" s="14" t="s">
        <v>2</v>
      </c>
      <c r="E41" s="15"/>
      <c r="F41" s="15"/>
      <c r="G41" s="16">
        <f>VLOOKUP(B41,[1]Brokers!$B$9:$H$67,7,0)</f>
        <v>50293107.799999997</v>
      </c>
      <c r="H41" s="16">
        <f>VLOOKUP(B41,[1]Brokers!$B$9:$Y$67,24,0)</f>
        <v>0</v>
      </c>
      <c r="I41" s="16">
        <f>VLOOKUP(B41,[1]Brokers!$B$9:$R$67,17,0)</f>
        <v>0</v>
      </c>
      <c r="J41" s="16">
        <f>VLOOKUP(B41,[1]Brokers!$B$9:$M$67,12,0)</f>
        <v>40422400</v>
      </c>
      <c r="K41" s="16">
        <f>VLOOKUP(B41,[2]Brokers!$B$9:$T$66,19,0)</f>
        <v>0</v>
      </c>
      <c r="L41" s="36">
        <f t="shared" si="0"/>
        <v>90715507.799999997</v>
      </c>
      <c r="M41" s="32">
        <f>VLOOKUP(B41,[3]Sheet6!$B$9:$AB$67,27,0)</f>
        <v>234681125.86000001</v>
      </c>
      <c r="N41" s="37">
        <f t="shared" si="1"/>
        <v>1.5200029662700292E-3</v>
      </c>
      <c r="O41" s="34"/>
      <c r="P41" s="1"/>
    </row>
    <row r="42" spans="1:16" x14ac:dyDescent="0.25">
      <c r="A42" s="11">
        <v>27</v>
      </c>
      <c r="B42" s="12" t="s">
        <v>43</v>
      </c>
      <c r="C42" s="13" t="s">
        <v>105</v>
      </c>
      <c r="D42" s="14" t="s">
        <v>2</v>
      </c>
      <c r="E42" s="15" t="s">
        <v>2</v>
      </c>
      <c r="F42" s="15" t="s">
        <v>2</v>
      </c>
      <c r="G42" s="16">
        <f>VLOOKUP(B42,[1]Brokers!$B$9:$H$67,7,0)</f>
        <v>11133363</v>
      </c>
      <c r="H42" s="16">
        <f>VLOOKUP(B42,[1]Brokers!$B$9:$Y$67,24,0)</f>
        <v>0</v>
      </c>
      <c r="I42" s="16">
        <f>VLOOKUP(B42,[1]Brokers!$B$9:$R$67,17,0)</f>
        <v>0</v>
      </c>
      <c r="J42" s="16">
        <f>VLOOKUP(B42,[1]Brokers!$B$9:$M$67,12,0)</f>
        <v>18503040</v>
      </c>
      <c r="K42" s="16">
        <f>VLOOKUP(B42,[2]Brokers!$B$9:$T$66,19,0)</f>
        <v>0</v>
      </c>
      <c r="L42" s="36">
        <f t="shared" si="0"/>
        <v>29636403</v>
      </c>
      <c r="M42" s="32">
        <f>VLOOKUP(B42,[3]Sheet6!$B$9:$AB$67,27,0)</f>
        <v>233933554.37</v>
      </c>
      <c r="N42" s="37">
        <f t="shared" si="1"/>
        <v>1.5151610307367184E-3</v>
      </c>
      <c r="O42" s="34"/>
      <c r="P42" s="1"/>
    </row>
    <row r="43" spans="1:16" x14ac:dyDescent="0.25">
      <c r="A43" s="11">
        <v>28</v>
      </c>
      <c r="B43" s="12" t="s">
        <v>12</v>
      </c>
      <c r="C43" s="13" t="s">
        <v>12</v>
      </c>
      <c r="D43" s="14" t="s">
        <v>2</v>
      </c>
      <c r="E43" s="15" t="s">
        <v>2</v>
      </c>
      <c r="F43" s="15"/>
      <c r="G43" s="16">
        <f>VLOOKUP(B43,[1]Brokers!$B$9:$H$67,7,0)</f>
        <v>42048820.950000003</v>
      </c>
      <c r="H43" s="16">
        <f>VLOOKUP(B43,[1]Brokers!$B$9:$Y$67,24,0)</f>
        <v>0</v>
      </c>
      <c r="I43" s="16">
        <f>VLOOKUP(B43,[1]Brokers!$B$9:$R$67,17,0)</f>
        <v>0</v>
      </c>
      <c r="J43" s="16">
        <f>VLOOKUP(B43,[1]Brokers!$B$9:$M$67,12,0)</f>
        <v>94099840</v>
      </c>
      <c r="K43" s="16">
        <f>VLOOKUP(B43,[2]Brokers!$B$9:$T$66,19,0)</f>
        <v>0</v>
      </c>
      <c r="L43" s="36">
        <f t="shared" si="0"/>
        <v>136148660.94999999</v>
      </c>
      <c r="M43" s="32">
        <f>VLOOKUP(B43,[3]Sheet6!$B$9:$AB$67,27,0)</f>
        <v>196618499.94999999</v>
      </c>
      <c r="N43" s="37">
        <f t="shared" si="1"/>
        <v>1.2734756664063822E-3</v>
      </c>
      <c r="O43" s="34"/>
      <c r="P43" s="1"/>
    </row>
    <row r="44" spans="1:16" x14ac:dyDescent="0.25">
      <c r="A44" s="11">
        <v>29</v>
      </c>
      <c r="B44" s="12" t="s">
        <v>57</v>
      </c>
      <c r="C44" s="13" t="s">
        <v>113</v>
      </c>
      <c r="D44" s="14" t="s">
        <v>2</v>
      </c>
      <c r="E44" s="15"/>
      <c r="F44" s="15"/>
      <c r="G44" s="16">
        <f>VLOOKUP(B44,[1]Brokers!$B$9:$H$67,7,0)</f>
        <v>32958660.449999999</v>
      </c>
      <c r="H44" s="16">
        <f>VLOOKUP(B44,[1]Brokers!$B$9:$Y$67,24,0)</f>
        <v>0</v>
      </c>
      <c r="I44" s="16">
        <f>VLOOKUP(B44,[1]Brokers!$B$9:$R$67,17,0)</f>
        <v>0</v>
      </c>
      <c r="J44" s="16">
        <f>VLOOKUP(B44,[1]Brokers!$B$9:$M$67,12,0)</f>
        <v>3166080</v>
      </c>
      <c r="K44" s="16">
        <f>VLOOKUP(B44,[2]Brokers!$B$9:$T$66,19,0)</f>
        <v>0</v>
      </c>
      <c r="L44" s="36">
        <f t="shared" si="0"/>
        <v>36124740.450000003</v>
      </c>
      <c r="M44" s="32">
        <f>VLOOKUP(B44,[3]Sheet6!$B$9:$AB$67,27,0)</f>
        <v>177265686.45999998</v>
      </c>
      <c r="N44" s="37">
        <f t="shared" si="1"/>
        <v>1.1481296940676477E-3</v>
      </c>
      <c r="O44" s="34"/>
      <c r="P44" s="1"/>
    </row>
    <row r="45" spans="1:16" x14ac:dyDescent="0.25">
      <c r="A45" s="11">
        <v>30</v>
      </c>
      <c r="B45" s="12" t="s">
        <v>22</v>
      </c>
      <c r="C45" s="13" t="s">
        <v>85</v>
      </c>
      <c r="D45" s="14" t="s">
        <v>2</v>
      </c>
      <c r="E45" s="15"/>
      <c r="F45" s="15"/>
      <c r="G45" s="16">
        <f>VLOOKUP(B45,[1]Brokers!$B$9:$H$67,7,0)</f>
        <v>19614718</v>
      </c>
      <c r="H45" s="16">
        <f>VLOOKUP(B45,[1]Brokers!$B$9:$Y$67,24,0)</f>
        <v>0</v>
      </c>
      <c r="I45" s="16">
        <f>VLOOKUP(B45,[1]Brokers!$B$9:$R$67,17,0)</f>
        <v>0</v>
      </c>
      <c r="J45" s="16">
        <f>VLOOKUP(B45,[1]Brokers!$B$9:$M$67,12,0)</f>
        <v>8028160</v>
      </c>
      <c r="K45" s="16">
        <f>VLOOKUP(B45,[2]Brokers!$B$9:$T$66,19,0)</f>
        <v>0</v>
      </c>
      <c r="L45" s="36">
        <f t="shared" si="0"/>
        <v>27642878</v>
      </c>
      <c r="M45" s="32">
        <f>VLOOKUP(B45,[3]Sheet6!$B$9:$AB$67,27,0)</f>
        <v>130885543.83</v>
      </c>
      <c r="N45" s="37">
        <f t="shared" si="1"/>
        <v>8.4773078420523785E-4</v>
      </c>
      <c r="O45" s="34"/>
      <c r="P45" s="1"/>
    </row>
    <row r="46" spans="1:16" x14ac:dyDescent="0.25">
      <c r="A46" s="11">
        <v>31</v>
      </c>
      <c r="B46" s="12" t="s">
        <v>36</v>
      </c>
      <c r="C46" s="13" t="s">
        <v>99</v>
      </c>
      <c r="D46" s="14" t="s">
        <v>2</v>
      </c>
      <c r="E46" s="15"/>
      <c r="F46" s="15"/>
      <c r="G46" s="16">
        <f>VLOOKUP(B46,[1]Brokers!$B$9:$H$67,7,0)</f>
        <v>32393305.600000001</v>
      </c>
      <c r="H46" s="16">
        <f>VLOOKUP(B46,[1]Brokers!$B$9:$Y$67,24,0)</f>
        <v>0</v>
      </c>
      <c r="I46" s="16">
        <f>VLOOKUP(B46,[1]Brokers!$B$9:$R$67,17,0)</f>
        <v>0</v>
      </c>
      <c r="J46" s="16">
        <f>VLOOKUP(B46,[1]Brokers!$B$9:$M$67,12,0)</f>
        <v>0</v>
      </c>
      <c r="K46" s="16">
        <f>VLOOKUP(B46,[2]Brokers!$B$9:$T$66,19,0)</f>
        <v>0</v>
      </c>
      <c r="L46" s="36">
        <f t="shared" si="0"/>
        <v>32393305.600000001</v>
      </c>
      <c r="M46" s="32">
        <f>VLOOKUP(B46,[3]Sheet6!$B$9:$AB$67,27,0)</f>
        <v>118078653.14000002</v>
      </c>
      <c r="N46" s="37">
        <f t="shared" si="1"/>
        <v>7.6478200949589526E-4</v>
      </c>
      <c r="O46" s="34"/>
      <c r="P46" s="1"/>
    </row>
    <row r="47" spans="1:16" x14ac:dyDescent="0.25">
      <c r="A47" s="11">
        <v>32</v>
      </c>
      <c r="B47" s="12" t="s">
        <v>20</v>
      </c>
      <c r="C47" s="13" t="s">
        <v>83</v>
      </c>
      <c r="D47" s="14" t="s">
        <v>2</v>
      </c>
      <c r="E47" s="15"/>
      <c r="F47" s="15"/>
      <c r="G47" s="16">
        <f>VLOOKUP(B47,[1]Brokers!$B$9:$H$67,7,0)</f>
        <v>24379131.300000001</v>
      </c>
      <c r="H47" s="16">
        <f>VLOOKUP(B47,[1]Brokers!$B$9:$Y$67,24,0)</f>
        <v>0</v>
      </c>
      <c r="I47" s="16">
        <f>VLOOKUP(B47,[1]Brokers!$B$9:$R$67,17,0)</f>
        <v>0</v>
      </c>
      <c r="J47" s="16">
        <f>VLOOKUP(B47,[1]Brokers!$B$9:$M$67,12,0)</f>
        <v>15564160</v>
      </c>
      <c r="K47" s="16">
        <f>VLOOKUP(B47,[2]Brokers!$B$9:$T$66,19,0)</f>
        <v>0</v>
      </c>
      <c r="L47" s="36">
        <f t="shared" si="0"/>
        <v>39943291.299999997</v>
      </c>
      <c r="M47" s="32">
        <f>VLOOKUP(B47,[3]Sheet6!$B$9:$AB$67,27,0)</f>
        <v>114951950.91</v>
      </c>
      <c r="N47" s="37">
        <f t="shared" si="1"/>
        <v>7.4453071469395059E-4</v>
      </c>
      <c r="O47" s="34"/>
      <c r="P47" s="1"/>
    </row>
    <row r="48" spans="1:16" x14ac:dyDescent="0.25">
      <c r="A48" s="11">
        <v>33</v>
      </c>
      <c r="B48" s="12" t="s">
        <v>14</v>
      </c>
      <c r="C48" s="13" t="s">
        <v>77</v>
      </c>
      <c r="D48" s="14" t="s">
        <v>2</v>
      </c>
      <c r="E48" s="15" t="s">
        <v>2</v>
      </c>
      <c r="F48" s="15" t="s">
        <v>2</v>
      </c>
      <c r="G48" s="16">
        <f>VLOOKUP(B48,[1]Brokers!$B$9:$H$67,7,0)</f>
        <v>10660467.369999999</v>
      </c>
      <c r="H48" s="16">
        <f>VLOOKUP(B48,[1]Brokers!$B$9:$Y$67,24,0)</f>
        <v>0</v>
      </c>
      <c r="I48" s="16">
        <f>VLOOKUP(B48,[1]Brokers!$B$9:$R$67,17,0)</f>
        <v>0</v>
      </c>
      <c r="J48" s="16">
        <f>VLOOKUP(B48,[1]Brokers!$B$9:$M$67,12,0)</f>
        <v>0</v>
      </c>
      <c r="K48" s="16">
        <f>VLOOKUP(B48,[2]Brokers!$B$9:$T$66,19,0)</f>
        <v>0</v>
      </c>
      <c r="L48" s="36">
        <f t="shared" ref="L48:L74" si="2">G48+H48+I48+J48+K48</f>
        <v>10660467.369999999</v>
      </c>
      <c r="M48" s="32">
        <f>VLOOKUP(B48,[3]Sheet6!$B$9:$AB$67,27,0)</f>
        <v>75633793.769999996</v>
      </c>
      <c r="N48" s="37">
        <f t="shared" si="1"/>
        <v>4.8987148182183873E-4</v>
      </c>
      <c r="O48" s="34"/>
    </row>
    <row r="49" spans="1:16" s="20" customFormat="1" x14ac:dyDescent="0.25">
      <c r="A49" s="11">
        <v>34</v>
      </c>
      <c r="B49" s="12" t="s">
        <v>28</v>
      </c>
      <c r="C49" s="13" t="s">
        <v>91</v>
      </c>
      <c r="D49" s="14" t="s">
        <v>2</v>
      </c>
      <c r="E49" s="15"/>
      <c r="F49" s="15"/>
      <c r="G49" s="16">
        <f>VLOOKUP(B49,[1]Brokers!$B$9:$H$67,7,0)</f>
        <v>0</v>
      </c>
      <c r="H49" s="16">
        <f>VLOOKUP(B49,[1]Brokers!$B$9:$Y$67,24,0)</f>
        <v>0</v>
      </c>
      <c r="I49" s="16">
        <f>VLOOKUP(B49,[1]Brokers!$B$9:$R$67,17,0)</f>
        <v>0</v>
      </c>
      <c r="J49" s="16">
        <f>VLOOKUP(B49,[1]Brokers!$B$9:$M$67,12,0)</f>
        <v>0</v>
      </c>
      <c r="K49" s="16">
        <f>VLOOKUP(B49,[2]Brokers!$B$9:$T$66,19,0)</f>
        <v>0</v>
      </c>
      <c r="L49" s="36">
        <f t="shared" si="2"/>
        <v>0</v>
      </c>
      <c r="M49" s="32">
        <f>VLOOKUP(B49,[3]Sheet6!$B$9:$AB$67,27,0)</f>
        <v>72232041.719999999</v>
      </c>
      <c r="N49" s="37">
        <f t="shared" si="1"/>
        <v>4.6783872061206117E-4</v>
      </c>
      <c r="O49" s="34"/>
      <c r="P49" s="19"/>
    </row>
    <row r="50" spans="1:16" x14ac:dyDescent="0.25">
      <c r="A50" s="11">
        <v>35</v>
      </c>
      <c r="B50" s="12" t="s">
        <v>40</v>
      </c>
      <c r="C50" s="13" t="s">
        <v>102</v>
      </c>
      <c r="D50" s="14" t="s">
        <v>2</v>
      </c>
      <c r="E50" s="15"/>
      <c r="F50" s="15"/>
      <c r="G50" s="16">
        <f>VLOOKUP(B50,[1]Brokers!$B$9:$H$67,7,0)</f>
        <v>0</v>
      </c>
      <c r="H50" s="16">
        <f>VLOOKUP(B50,[1]Brokers!$B$9:$Y$67,24,0)</f>
        <v>0</v>
      </c>
      <c r="I50" s="16">
        <f>VLOOKUP(B50,[1]Brokers!$B$9:$R$67,17,0)</f>
        <v>0</v>
      </c>
      <c r="J50" s="16">
        <f>VLOOKUP(B50,[1]Brokers!$B$9:$M$67,12,0)</f>
        <v>3350400</v>
      </c>
      <c r="K50" s="16">
        <f>VLOOKUP(B50,[2]Brokers!$B$9:$T$66,19,0)</f>
        <v>0</v>
      </c>
      <c r="L50" s="36">
        <f t="shared" si="2"/>
        <v>3350400</v>
      </c>
      <c r="M50" s="32">
        <f>VLOOKUP(B50,[3]Sheet6!$B$9:$AB$67,27,0)</f>
        <v>68058858.169999987</v>
      </c>
      <c r="N50" s="37">
        <f t="shared" si="1"/>
        <v>4.4080948529735841E-4</v>
      </c>
      <c r="O50" s="34"/>
    </row>
    <row r="51" spans="1:16" x14ac:dyDescent="0.25">
      <c r="A51" s="11">
        <v>36</v>
      </c>
      <c r="B51" s="12" t="s">
        <v>38</v>
      </c>
      <c r="C51" s="13" t="s">
        <v>38</v>
      </c>
      <c r="D51" s="14" t="s">
        <v>2</v>
      </c>
      <c r="E51" s="15" t="s">
        <v>2</v>
      </c>
      <c r="F51" s="15"/>
      <c r="G51" s="16">
        <f>VLOOKUP(B51,[1]Brokers!$B$9:$H$67,7,0)</f>
        <v>7122270</v>
      </c>
      <c r="H51" s="16">
        <f>VLOOKUP(B51,[1]Brokers!$B$9:$Y$67,24,0)</f>
        <v>0</v>
      </c>
      <c r="I51" s="16">
        <f>VLOOKUP(B51,[1]Brokers!$B$9:$R$67,17,0)</f>
        <v>0</v>
      </c>
      <c r="J51" s="16">
        <f>VLOOKUP(B51,[1]Brokers!$B$9:$M$67,12,0)</f>
        <v>1952000</v>
      </c>
      <c r="K51" s="16">
        <f>VLOOKUP(B51,[2]Brokers!$B$9:$T$66,19,0)</f>
        <v>0</v>
      </c>
      <c r="L51" s="36">
        <f t="shared" si="2"/>
        <v>9074270</v>
      </c>
      <c r="M51" s="32">
        <f>VLOOKUP(B51,[3]Sheet6!$B$9:$AB$67,27,0)</f>
        <v>61677712.969999999</v>
      </c>
      <c r="N51" s="37">
        <f t="shared" si="1"/>
        <v>3.994795334460709E-4</v>
      </c>
      <c r="O51" s="34"/>
    </row>
    <row r="52" spans="1:16" x14ac:dyDescent="0.25">
      <c r="A52" s="11">
        <v>37</v>
      </c>
      <c r="B52" s="12" t="s">
        <v>27</v>
      </c>
      <c r="C52" s="13" t="s">
        <v>90</v>
      </c>
      <c r="D52" s="14" t="s">
        <v>2</v>
      </c>
      <c r="E52" s="15"/>
      <c r="F52" s="15"/>
      <c r="G52" s="16">
        <f>VLOOKUP(B52,[1]Brokers!$B$9:$H$67,7,0)</f>
        <v>0</v>
      </c>
      <c r="H52" s="16">
        <f>VLOOKUP(B52,[1]Brokers!$B$9:$Y$67,24,0)</f>
        <v>0</v>
      </c>
      <c r="I52" s="16">
        <f>VLOOKUP(B52,[1]Brokers!$B$9:$R$67,17,0)</f>
        <v>0</v>
      </c>
      <c r="J52" s="16">
        <f>VLOOKUP(B52,[1]Brokers!$B$9:$M$67,12,0)</f>
        <v>0</v>
      </c>
      <c r="K52" s="16">
        <f>VLOOKUP(B52,[2]Brokers!$B$9:$T$66,19,0)</f>
        <v>0</v>
      </c>
      <c r="L52" s="36">
        <f t="shared" si="2"/>
        <v>0</v>
      </c>
      <c r="M52" s="32">
        <f>VLOOKUP(B52,[3]Sheet6!$B$9:$AB$67,27,0)</f>
        <v>51296804.119999997</v>
      </c>
      <c r="N52" s="37">
        <f t="shared" si="1"/>
        <v>3.3224356725255675E-4</v>
      </c>
      <c r="O52" s="34"/>
    </row>
    <row r="53" spans="1:16" x14ac:dyDescent="0.25">
      <c r="A53" s="11">
        <v>38</v>
      </c>
      <c r="B53" s="12" t="s">
        <v>24</v>
      </c>
      <c r="C53" s="13" t="s">
        <v>87</v>
      </c>
      <c r="D53" s="14" t="s">
        <v>2</v>
      </c>
      <c r="E53" s="15" t="s">
        <v>2</v>
      </c>
      <c r="F53" s="15"/>
      <c r="G53" s="16">
        <f>VLOOKUP(B53,[1]Brokers!$B$9:$H$67,7,0)</f>
        <v>2520812.4</v>
      </c>
      <c r="H53" s="16">
        <f>VLOOKUP(B53,[1]Brokers!$B$9:$Y$67,24,0)</f>
        <v>0</v>
      </c>
      <c r="I53" s="16">
        <f>VLOOKUP(B53,[1]Brokers!$B$9:$R$67,17,0)</f>
        <v>0</v>
      </c>
      <c r="J53" s="16">
        <f>VLOOKUP(B53,[1]Brokers!$B$9:$M$67,12,0)</f>
        <v>0</v>
      </c>
      <c r="K53" s="16">
        <f>VLOOKUP(B53,[2]Brokers!$B$9:$T$66,19,0)</f>
        <v>0</v>
      </c>
      <c r="L53" s="36">
        <f t="shared" si="2"/>
        <v>2520812.4</v>
      </c>
      <c r="M53" s="32">
        <f>VLOOKUP(B53,[3]Sheet6!$B$9:$AB$67,27,0)</f>
        <v>45761630.419999994</v>
      </c>
      <c r="N53" s="37">
        <f t="shared" si="1"/>
        <v>2.9639287661014459E-4</v>
      </c>
      <c r="O53" s="34"/>
    </row>
    <row r="54" spans="1:16" x14ac:dyDescent="0.25">
      <c r="A54" s="11">
        <v>39</v>
      </c>
      <c r="B54" s="12" t="s">
        <v>41</v>
      </c>
      <c r="C54" s="13" t="s">
        <v>103</v>
      </c>
      <c r="D54" s="14" t="s">
        <v>2</v>
      </c>
      <c r="E54" s="15"/>
      <c r="F54" s="15"/>
      <c r="G54" s="16">
        <f>VLOOKUP(B54,[1]Brokers!$B$9:$H$67,7,0)</f>
        <v>8528790</v>
      </c>
      <c r="H54" s="16">
        <f>VLOOKUP(B54,[1]Brokers!$B$9:$Y$67,24,0)</f>
        <v>0</v>
      </c>
      <c r="I54" s="16">
        <f>VLOOKUP(B54,[1]Brokers!$B$9:$R$67,17,0)</f>
        <v>0</v>
      </c>
      <c r="J54" s="16">
        <f>VLOOKUP(B54,[1]Brokers!$B$9:$M$67,12,0)</f>
        <v>9034880</v>
      </c>
      <c r="K54" s="16">
        <f>VLOOKUP(B54,[2]Brokers!$B$9:$T$66,19,0)</f>
        <v>0</v>
      </c>
      <c r="L54" s="36">
        <f t="shared" si="2"/>
        <v>17563670</v>
      </c>
      <c r="M54" s="32">
        <f>VLOOKUP(B54,[3]Sheet6!$B$9:$AB$67,27,0)</f>
        <v>43987815.030000001</v>
      </c>
      <c r="N54" s="37">
        <f t="shared" si="1"/>
        <v>2.8490407603218992E-4</v>
      </c>
      <c r="O54" s="34"/>
    </row>
    <row r="55" spans="1:16" x14ac:dyDescent="0.25">
      <c r="A55" s="11">
        <v>40</v>
      </c>
      <c r="B55" s="12" t="s">
        <v>15</v>
      </c>
      <c r="C55" s="13" t="s">
        <v>78</v>
      </c>
      <c r="D55" s="14" t="s">
        <v>2</v>
      </c>
      <c r="E55" s="15"/>
      <c r="F55" s="15"/>
      <c r="G55" s="16">
        <f>VLOOKUP(B55,[1]Brokers!$B$9:$H$67,7,0)</f>
        <v>616550</v>
      </c>
      <c r="H55" s="16">
        <f>VLOOKUP(B55,[1]Brokers!$B$9:$Y$67,24,0)</f>
        <v>0</v>
      </c>
      <c r="I55" s="16">
        <f>VLOOKUP(B55,[1]Brokers!$B$9:$R$67,17,0)</f>
        <v>0</v>
      </c>
      <c r="J55" s="16">
        <f>VLOOKUP(B55,[1]Brokers!$B$9:$M$67,12,0)</f>
        <v>4977920</v>
      </c>
      <c r="K55" s="16">
        <f>VLOOKUP(B55,[2]Brokers!$B$9:$T$66,19,0)</f>
        <v>0</v>
      </c>
      <c r="L55" s="36">
        <f t="shared" si="2"/>
        <v>5594470</v>
      </c>
      <c r="M55" s="32">
        <f>VLOOKUP(B55,[3]Sheet6!$B$9:$AB$67,27,0)</f>
        <v>30468177.399999999</v>
      </c>
      <c r="N55" s="37">
        <f t="shared" si="1"/>
        <v>1.9733892043993735E-4</v>
      </c>
      <c r="O55" s="34"/>
    </row>
    <row r="56" spans="1:16" x14ac:dyDescent="0.25">
      <c r="A56" s="11">
        <v>41</v>
      </c>
      <c r="B56" s="12" t="s">
        <v>33</v>
      </c>
      <c r="C56" s="13" t="s">
        <v>96</v>
      </c>
      <c r="D56" s="14" t="s">
        <v>2</v>
      </c>
      <c r="E56" s="15"/>
      <c r="F56" s="15"/>
      <c r="G56" s="16">
        <f>VLOOKUP(B56,[1]Brokers!$B$9:$H$67,7,0)</f>
        <v>1119000</v>
      </c>
      <c r="H56" s="16">
        <f>VLOOKUP(B56,[1]Brokers!$B$9:$Y$67,24,0)</f>
        <v>0</v>
      </c>
      <c r="I56" s="16">
        <f>VLOOKUP(B56,[1]Brokers!$B$9:$R$67,17,0)</f>
        <v>0</v>
      </c>
      <c r="J56" s="16">
        <f>VLOOKUP(B56,[1]Brokers!$B$9:$M$67,12,0)</f>
        <v>1939200</v>
      </c>
      <c r="K56" s="16">
        <f>VLOOKUP(B56,[2]Brokers!$B$9:$T$66,19,0)</f>
        <v>0</v>
      </c>
      <c r="L56" s="36">
        <f t="shared" si="2"/>
        <v>3058200</v>
      </c>
      <c r="M56" s="32">
        <f>VLOOKUP(B56,[3]Sheet6!$B$9:$AB$67,27,0)</f>
        <v>12110185</v>
      </c>
      <c r="N56" s="37">
        <f t="shared" si="1"/>
        <v>7.8436291178609279E-5</v>
      </c>
      <c r="O56" s="34"/>
    </row>
    <row r="57" spans="1:16" x14ac:dyDescent="0.25">
      <c r="A57" s="11">
        <v>42</v>
      </c>
      <c r="B57" s="12" t="s">
        <v>39</v>
      </c>
      <c r="C57" s="13" t="s">
        <v>101</v>
      </c>
      <c r="D57" s="14" t="s">
        <v>2</v>
      </c>
      <c r="E57" s="15"/>
      <c r="F57" s="15"/>
      <c r="G57" s="16">
        <f>VLOOKUP(B57,[1]Brokers!$B$9:$H$67,7,0)</f>
        <v>10735045.5</v>
      </c>
      <c r="H57" s="16">
        <f>VLOOKUP(B57,[1]Brokers!$B$9:$Y$67,24,0)</f>
        <v>0</v>
      </c>
      <c r="I57" s="16">
        <f>VLOOKUP(B57,[1]Brokers!$B$9:$R$67,17,0)</f>
        <v>0</v>
      </c>
      <c r="J57" s="16">
        <f>VLOOKUP(B57,[1]Brokers!$B$9:$M$67,12,0)</f>
        <v>0</v>
      </c>
      <c r="K57" s="16">
        <f>VLOOKUP(B57,[2]Brokers!$B$9:$T$66,19,0)</f>
        <v>0</v>
      </c>
      <c r="L57" s="36">
        <f t="shared" si="2"/>
        <v>10735045.5</v>
      </c>
      <c r="M57" s="32">
        <f>VLOOKUP(B57,[3]Sheet6!$B$9:$AB$67,27,0)</f>
        <v>11725950.5</v>
      </c>
      <c r="N57" s="37">
        <f t="shared" si="1"/>
        <v>7.5947648013961728E-5</v>
      </c>
      <c r="O57" s="34"/>
    </row>
    <row r="58" spans="1:16" x14ac:dyDescent="0.25">
      <c r="A58" s="11">
        <v>43</v>
      </c>
      <c r="B58" s="12" t="s">
        <v>49</v>
      </c>
      <c r="C58" s="13" t="s">
        <v>49</v>
      </c>
      <c r="D58" s="14" t="s">
        <v>2</v>
      </c>
      <c r="E58" s="14" t="s">
        <v>2</v>
      </c>
      <c r="F58" s="15"/>
      <c r="G58" s="16">
        <f>VLOOKUP(B58,[1]Brokers!$B$9:$H$67,7,0)</f>
        <v>0</v>
      </c>
      <c r="H58" s="16">
        <f>VLOOKUP(B58,[1]Brokers!$B$9:$Y$67,24,0)</f>
        <v>0</v>
      </c>
      <c r="I58" s="16">
        <f>VLOOKUP(B58,[1]Brokers!$B$9:$R$67,17,0)</f>
        <v>0</v>
      </c>
      <c r="J58" s="16">
        <f>VLOOKUP(B58,[1]Brokers!$B$9:$M$67,12,0)</f>
        <v>640000</v>
      </c>
      <c r="K58" s="16">
        <f>VLOOKUP(B58,[2]Brokers!$B$9:$T$66,19,0)</f>
        <v>0</v>
      </c>
      <c r="L58" s="36">
        <f t="shared" si="2"/>
        <v>640000</v>
      </c>
      <c r="M58" s="32">
        <f>VLOOKUP(B58,[3]Sheet6!$B$9:$AB$67,27,0)</f>
        <v>3788300</v>
      </c>
      <c r="N58" s="37">
        <f t="shared" si="1"/>
        <v>2.4536388327009502E-5</v>
      </c>
      <c r="O58" s="34"/>
    </row>
    <row r="59" spans="1:16" x14ac:dyDescent="0.25">
      <c r="A59" s="11">
        <v>44</v>
      </c>
      <c r="B59" s="12" t="s">
        <v>128</v>
      </c>
      <c r="C59" s="13" t="s">
        <v>129</v>
      </c>
      <c r="D59" s="14" t="s">
        <v>2</v>
      </c>
      <c r="E59" s="15"/>
      <c r="F59" s="15"/>
      <c r="G59" s="16">
        <f>VLOOKUP(B59,[1]Brokers!$B$9:$H$67,7,0)</f>
        <v>390000</v>
      </c>
      <c r="H59" s="16">
        <f>VLOOKUP(B59,[1]Brokers!$B$9:$Y$67,24,0)</f>
        <v>0</v>
      </c>
      <c r="I59" s="16">
        <f>VLOOKUP(B59,[1]Brokers!$B$9:$R$67,17,0)</f>
        <v>0</v>
      </c>
      <c r="J59" s="16">
        <f>VLOOKUP(B59,[1]Brokers!$B$9:$M$67,12,0)</f>
        <v>2599680</v>
      </c>
      <c r="K59" s="16"/>
      <c r="L59" s="36">
        <f t="shared" si="2"/>
        <v>2989680</v>
      </c>
      <c r="M59" s="32">
        <f>VLOOKUP(B59,[3]Sheet6!$B$9:$AB$67,27,0)</f>
        <v>2989680</v>
      </c>
      <c r="N59" s="37">
        <f t="shared" si="1"/>
        <v>1.9363817399227559E-5</v>
      </c>
      <c r="O59" s="34"/>
    </row>
    <row r="60" spans="1:16" x14ac:dyDescent="0.25">
      <c r="A60" s="11">
        <v>45</v>
      </c>
      <c r="B60" s="12" t="s">
        <v>31</v>
      </c>
      <c r="C60" s="13" t="s">
        <v>94</v>
      </c>
      <c r="D60" s="14" t="s">
        <v>2</v>
      </c>
      <c r="E60" s="15" t="s">
        <v>2</v>
      </c>
      <c r="F60" s="15"/>
      <c r="G60" s="16">
        <f>VLOOKUP(B60,[1]Brokers!$B$9:$H$67,7,0)</f>
        <v>0</v>
      </c>
      <c r="H60" s="16">
        <f>VLOOKUP(B60,[1]Brokers!$B$9:$Y$67,24,0)</f>
        <v>0</v>
      </c>
      <c r="I60" s="16">
        <f>VLOOKUP(B60,[1]Brokers!$B$9:$R$67,17,0)</f>
        <v>0</v>
      </c>
      <c r="J60" s="16">
        <f>VLOOKUP(B60,[1]Brokers!$B$9:$M$67,12,0)</f>
        <v>0</v>
      </c>
      <c r="K60" s="16">
        <f>VLOOKUP(B60,[2]Brokers!$B$9:$T$66,19,0)</f>
        <v>0</v>
      </c>
      <c r="L60" s="36">
        <f t="shared" si="2"/>
        <v>0</v>
      </c>
      <c r="M60" s="32">
        <f>VLOOKUP(B60,[3]Sheet6!$B$9:$AB$67,27,0)</f>
        <v>0</v>
      </c>
      <c r="N60" s="37">
        <f t="shared" si="1"/>
        <v>0</v>
      </c>
      <c r="O60" s="34"/>
    </row>
    <row r="61" spans="1:16" x14ac:dyDescent="0.25">
      <c r="A61" s="11">
        <v>46</v>
      </c>
      <c r="B61" s="12" t="s">
        <v>44</v>
      </c>
      <c r="C61" s="13" t="s">
        <v>44</v>
      </c>
      <c r="D61" s="14" t="s">
        <v>2</v>
      </c>
      <c r="E61" s="15"/>
      <c r="F61" s="15"/>
      <c r="G61" s="16">
        <f>VLOOKUP(B61,[1]Brokers!$B$9:$H$67,7,0)</f>
        <v>0</v>
      </c>
      <c r="H61" s="16">
        <f>VLOOKUP(B61,[1]Brokers!$B$9:$Y$67,24,0)</f>
        <v>0</v>
      </c>
      <c r="I61" s="16">
        <f>VLOOKUP(B61,[1]Brokers!$B$9:$R$67,17,0)</f>
        <v>0</v>
      </c>
      <c r="J61" s="16">
        <f>VLOOKUP(B61,[1]Brokers!$B$9:$M$67,12,0)</f>
        <v>0</v>
      </c>
      <c r="K61" s="16">
        <f>VLOOKUP(B61,[2]Brokers!$B$9:$T$66,19,0)</f>
        <v>0</v>
      </c>
      <c r="L61" s="36">
        <f t="shared" si="2"/>
        <v>0</v>
      </c>
      <c r="M61" s="32">
        <f>VLOOKUP(B61,[3]Sheet6!$B$9:$AB$67,27,0)</f>
        <v>0</v>
      </c>
      <c r="N61" s="37">
        <f t="shared" si="1"/>
        <v>0</v>
      </c>
      <c r="O61" s="34"/>
    </row>
    <row r="62" spans="1:16" x14ac:dyDescent="0.25">
      <c r="A62" s="11">
        <v>47</v>
      </c>
      <c r="B62" s="12" t="s">
        <v>42</v>
      </c>
      <c r="C62" s="13" t="s">
        <v>104</v>
      </c>
      <c r="D62" s="14" t="s">
        <v>2</v>
      </c>
      <c r="E62" s="15" t="s">
        <v>2</v>
      </c>
      <c r="F62" s="15" t="s">
        <v>2</v>
      </c>
      <c r="G62" s="16">
        <f>VLOOKUP(B62,[1]Brokers!$B$9:$H$67,7,0)</f>
        <v>0</v>
      </c>
      <c r="H62" s="16">
        <f>VLOOKUP(B62,[1]Brokers!$B$9:$Y$67,24,0)</f>
        <v>0</v>
      </c>
      <c r="I62" s="16">
        <f>VLOOKUP(B62,[1]Brokers!$B$9:$R$67,17,0)</f>
        <v>0</v>
      </c>
      <c r="J62" s="16">
        <f>VLOOKUP(B62,[1]Brokers!$B$9:$M$67,12,0)</f>
        <v>0</v>
      </c>
      <c r="K62" s="16">
        <f>VLOOKUP(B62,[2]Brokers!$B$9:$T$66,19,0)</f>
        <v>0</v>
      </c>
      <c r="L62" s="36">
        <f t="shared" si="2"/>
        <v>0</v>
      </c>
      <c r="M62" s="32">
        <f>VLOOKUP(B62,[3]Sheet6!$B$9:$AB$67,27,0)</f>
        <v>0</v>
      </c>
      <c r="N62" s="37">
        <f t="shared" si="1"/>
        <v>0</v>
      </c>
      <c r="O62" s="34"/>
    </row>
    <row r="63" spans="1:16" x14ac:dyDescent="0.25">
      <c r="A63" s="11">
        <v>48</v>
      </c>
      <c r="B63" s="12" t="s">
        <v>45</v>
      </c>
      <c r="C63" s="13" t="s">
        <v>106</v>
      </c>
      <c r="D63" s="14" t="s">
        <v>2</v>
      </c>
      <c r="E63" s="15" t="s">
        <v>2</v>
      </c>
      <c r="F63" s="15" t="s">
        <v>2</v>
      </c>
      <c r="G63" s="16">
        <f>VLOOKUP(B63,[1]Brokers!$B$9:$H$67,7,0)</f>
        <v>0</v>
      </c>
      <c r="H63" s="16">
        <f>VLOOKUP(B63,[1]Brokers!$B$9:$Y$67,24,0)</f>
        <v>0</v>
      </c>
      <c r="I63" s="16">
        <f>VLOOKUP(B63,[1]Brokers!$B$9:$R$67,17,0)</f>
        <v>0</v>
      </c>
      <c r="J63" s="16">
        <f>VLOOKUP(B63,[1]Brokers!$B$9:$M$67,12,0)</f>
        <v>0</v>
      </c>
      <c r="K63" s="16">
        <f>VLOOKUP(B63,[2]Brokers!$B$9:$T$66,19,0)</f>
        <v>0</v>
      </c>
      <c r="L63" s="36">
        <f t="shared" si="2"/>
        <v>0</v>
      </c>
      <c r="M63" s="32">
        <f>VLOOKUP(B63,[3]Sheet6!$B$9:$AB$67,27,0)</f>
        <v>0</v>
      </c>
      <c r="N63" s="37">
        <f t="shared" si="1"/>
        <v>0</v>
      </c>
      <c r="O63" s="34"/>
    </row>
    <row r="64" spans="1:16" x14ac:dyDescent="0.25">
      <c r="A64" s="11">
        <v>49</v>
      </c>
      <c r="B64" s="12" t="s">
        <v>47</v>
      </c>
      <c r="C64" s="13" t="s">
        <v>108</v>
      </c>
      <c r="D64" s="14" t="s">
        <v>2</v>
      </c>
      <c r="E64" s="15"/>
      <c r="F64" s="15"/>
      <c r="G64" s="16">
        <f>VLOOKUP(B64,[1]Brokers!$B$9:$H$67,7,0)</f>
        <v>0</v>
      </c>
      <c r="H64" s="16">
        <f>VLOOKUP(B64,[1]Brokers!$B$9:$Y$67,24,0)</f>
        <v>0</v>
      </c>
      <c r="I64" s="16">
        <f>VLOOKUP(B64,[1]Brokers!$B$9:$R$67,17,0)</f>
        <v>0</v>
      </c>
      <c r="J64" s="16">
        <f>VLOOKUP(B64,[1]Brokers!$B$9:$M$67,12,0)</f>
        <v>0</v>
      </c>
      <c r="K64" s="16">
        <f>VLOOKUP(B64,[2]Brokers!$B$9:$T$66,19,0)</f>
        <v>0</v>
      </c>
      <c r="L64" s="36">
        <f t="shared" si="2"/>
        <v>0</v>
      </c>
      <c r="M64" s="32">
        <f>VLOOKUP(B64,[3]Sheet6!$B$9:$AB$67,27,0)</f>
        <v>0</v>
      </c>
      <c r="N64" s="37">
        <f t="shared" si="1"/>
        <v>0</v>
      </c>
      <c r="O64" s="34"/>
    </row>
    <row r="65" spans="1:16" x14ac:dyDescent="0.2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VLOOKUP(B65,[1]Brokers!$B$9:$H$67,7,0)</f>
        <v>0</v>
      </c>
      <c r="H65" s="16">
        <f>VLOOKUP(B65,[1]Brokers!$B$9:$Y$67,24,0)</f>
        <v>0</v>
      </c>
      <c r="I65" s="16">
        <f>VLOOKUP(B65,[1]Brokers!$B$9:$R$67,17,0)</f>
        <v>0</v>
      </c>
      <c r="J65" s="16">
        <f>VLOOKUP(B65,[1]Brokers!$B$9:$M$67,12,0)</f>
        <v>0</v>
      </c>
      <c r="K65" s="16">
        <f>VLOOKUP(B65,[2]Brokers!$B$9:$T$66,19,0)</f>
        <v>0</v>
      </c>
      <c r="L65" s="36">
        <f t="shared" si="2"/>
        <v>0</v>
      </c>
      <c r="M65" s="32">
        <f>VLOOKUP(B65,[3]Sheet6!$B$9:$AB$67,27,0)</f>
        <v>0</v>
      </c>
      <c r="N65" s="37">
        <f t="shared" si="1"/>
        <v>0</v>
      </c>
      <c r="O65" s="34"/>
      <c r="P65" s="21"/>
    </row>
    <row r="66" spans="1:16" x14ac:dyDescent="0.25">
      <c r="A66" s="11">
        <v>51</v>
      </c>
      <c r="B66" s="12" t="s">
        <v>55</v>
      </c>
      <c r="C66" s="13" t="s">
        <v>111</v>
      </c>
      <c r="D66" s="14"/>
      <c r="E66" s="15"/>
      <c r="F66" s="15"/>
      <c r="G66" s="16">
        <f>VLOOKUP(B66,[1]Brokers!$B$9:$H$67,7,0)</f>
        <v>0</v>
      </c>
      <c r="H66" s="16">
        <f>VLOOKUP(B66,[1]Brokers!$B$9:$Y$67,24,0)</f>
        <v>0</v>
      </c>
      <c r="I66" s="16">
        <f>VLOOKUP(B66,[1]Brokers!$B$9:$R$67,17,0)</f>
        <v>0</v>
      </c>
      <c r="J66" s="16">
        <f>VLOOKUP(B66,[1]Brokers!$B$9:$M$67,12,0)</f>
        <v>0</v>
      </c>
      <c r="K66" s="16">
        <f>VLOOKUP(B66,[2]Brokers!$B$9:$T$66,19,0)</f>
        <v>0</v>
      </c>
      <c r="L66" s="36">
        <f t="shared" si="2"/>
        <v>0</v>
      </c>
      <c r="M66" s="32">
        <f>VLOOKUP(B66,[3]Sheet6!$B$9:$AB$67,27,0)</f>
        <v>0</v>
      </c>
      <c r="N66" s="37">
        <f t="shared" si="1"/>
        <v>0</v>
      </c>
      <c r="O66" s="34"/>
    </row>
    <row r="67" spans="1:16" x14ac:dyDescent="0.25">
      <c r="A67" s="11">
        <v>52</v>
      </c>
      <c r="B67" s="12" t="s">
        <v>56</v>
      </c>
      <c r="C67" s="13" t="s">
        <v>112</v>
      </c>
      <c r="D67" s="14"/>
      <c r="E67" s="15"/>
      <c r="F67" s="15"/>
      <c r="G67" s="16">
        <f>VLOOKUP(B67,[1]Brokers!$B$9:$H$67,7,0)</f>
        <v>0</v>
      </c>
      <c r="H67" s="16">
        <f>VLOOKUP(B67,[1]Brokers!$B$9:$Y$67,24,0)</f>
        <v>0</v>
      </c>
      <c r="I67" s="16">
        <f>VLOOKUP(B67,[1]Brokers!$B$9:$R$67,17,0)</f>
        <v>0</v>
      </c>
      <c r="J67" s="16">
        <f>VLOOKUP(B67,[1]Brokers!$B$9:$M$67,12,0)</f>
        <v>0</v>
      </c>
      <c r="K67" s="16">
        <f>VLOOKUP(B67,[2]Brokers!$B$9:$T$66,19,0)</f>
        <v>0</v>
      </c>
      <c r="L67" s="36">
        <f t="shared" si="2"/>
        <v>0</v>
      </c>
      <c r="M67" s="32">
        <f>VLOOKUP(B67,[3]Sheet6!$B$9:$AB$67,27,0)</f>
        <v>0</v>
      </c>
      <c r="N67" s="37">
        <f t="shared" si="1"/>
        <v>0</v>
      </c>
      <c r="O67" s="34"/>
    </row>
    <row r="68" spans="1:16" x14ac:dyDescent="0.25">
      <c r="A68" s="11">
        <v>53</v>
      </c>
      <c r="B68" s="12" t="s">
        <v>53</v>
      </c>
      <c r="C68" s="13" t="s">
        <v>110</v>
      </c>
      <c r="D68" s="14"/>
      <c r="E68" s="15"/>
      <c r="F68" s="15"/>
      <c r="G68" s="16">
        <f>VLOOKUP(B68,[1]Brokers!$B$9:$H$67,7,0)</f>
        <v>0</v>
      </c>
      <c r="H68" s="16">
        <f>VLOOKUP(B68,[1]Brokers!$B$9:$Y$67,24,0)</f>
        <v>0</v>
      </c>
      <c r="I68" s="16">
        <f>VLOOKUP(B68,[1]Brokers!$B$9:$R$67,17,0)</f>
        <v>0</v>
      </c>
      <c r="J68" s="16">
        <f>VLOOKUP(B68,[1]Brokers!$B$9:$M$67,12,0)</f>
        <v>0</v>
      </c>
      <c r="K68" s="16">
        <f>VLOOKUP(B68,[2]Brokers!$B$9:$T$66,19,0)</f>
        <v>0</v>
      </c>
      <c r="L68" s="36">
        <f t="shared" si="2"/>
        <v>0</v>
      </c>
      <c r="M68" s="32">
        <f>VLOOKUP(B68,[3]Sheet6!$B$9:$AB$67,27,0)</f>
        <v>0</v>
      </c>
      <c r="N68" s="37">
        <f t="shared" si="1"/>
        <v>0</v>
      </c>
      <c r="O68" s="34"/>
    </row>
    <row r="69" spans="1:16" x14ac:dyDescent="0.2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VLOOKUP(B69,[1]Brokers!$B$9:$H$67,7,0)</f>
        <v>0</v>
      </c>
      <c r="H69" s="16">
        <f>VLOOKUP(B69,[1]Brokers!$B$9:$Y$67,24,0)</f>
        <v>0</v>
      </c>
      <c r="I69" s="16">
        <f>VLOOKUP(B69,[1]Brokers!$B$9:$R$67,17,0)</f>
        <v>0</v>
      </c>
      <c r="J69" s="16">
        <f>VLOOKUP(B69,[1]Brokers!$B$9:$M$67,12,0)</f>
        <v>0</v>
      </c>
      <c r="K69" s="16">
        <f>VLOOKUP(B69,[2]Brokers!$B$9:$T$66,19,0)</f>
        <v>0</v>
      </c>
      <c r="L69" s="36">
        <f t="shared" si="2"/>
        <v>0</v>
      </c>
      <c r="M69" s="32">
        <f>VLOOKUP(B69,[3]Sheet6!$B$9:$AB$67,27,0)</f>
        <v>0</v>
      </c>
      <c r="N69" s="37">
        <f t="shared" si="1"/>
        <v>0</v>
      </c>
      <c r="O69" s="34"/>
    </row>
    <row r="70" spans="1:16" x14ac:dyDescent="0.25">
      <c r="A70" s="11">
        <v>55</v>
      </c>
      <c r="B70" s="12" t="s">
        <v>51</v>
      </c>
      <c r="C70" s="13" t="s">
        <v>109</v>
      </c>
      <c r="D70" s="14"/>
      <c r="E70" s="15"/>
      <c r="F70" s="15"/>
      <c r="G70" s="16">
        <f>VLOOKUP(B70,[1]Brokers!$B$9:$H$67,7,0)</f>
        <v>0</v>
      </c>
      <c r="H70" s="16">
        <f>VLOOKUP(B70,[1]Brokers!$B$9:$Y$67,24,0)</f>
        <v>0</v>
      </c>
      <c r="I70" s="16">
        <f>VLOOKUP(B70,[1]Brokers!$B$9:$R$67,17,0)</f>
        <v>0</v>
      </c>
      <c r="J70" s="16">
        <f>VLOOKUP(B70,[1]Brokers!$B$9:$M$67,12,0)</f>
        <v>0</v>
      </c>
      <c r="K70" s="16">
        <f>VLOOKUP(B70,[2]Brokers!$B$9:$T$66,19,0)</f>
        <v>0</v>
      </c>
      <c r="L70" s="36">
        <f t="shared" si="2"/>
        <v>0</v>
      </c>
      <c r="M70" s="32">
        <f>VLOOKUP(B70,[3]Sheet6!$B$9:$AB$67,27,0)</f>
        <v>0</v>
      </c>
      <c r="N70" s="37">
        <f t="shared" si="1"/>
        <v>0</v>
      </c>
      <c r="O70" s="34"/>
    </row>
    <row r="71" spans="1:16" x14ac:dyDescent="0.2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VLOOKUP(B71,[1]Brokers!$B$9:$H$67,7,0)</f>
        <v>0</v>
      </c>
      <c r="H71" s="16">
        <f>VLOOKUP(B71,[1]Brokers!$B$9:$Y$67,24,0)</f>
        <v>0</v>
      </c>
      <c r="I71" s="16">
        <f>VLOOKUP(B71,[1]Brokers!$B$9:$R$67,17,0)</f>
        <v>0</v>
      </c>
      <c r="J71" s="16">
        <f>VLOOKUP(B71,[1]Brokers!$B$9:$M$67,12,0)</f>
        <v>0</v>
      </c>
      <c r="K71" s="16">
        <f>VLOOKUP(B71,[2]Brokers!$B$9:$T$66,19,0)</f>
        <v>0</v>
      </c>
      <c r="L71" s="36">
        <f t="shared" si="2"/>
        <v>0</v>
      </c>
      <c r="M71" s="32">
        <f>VLOOKUP(B71,[3]Sheet6!$B$9:$AB$67,27,0)</f>
        <v>0</v>
      </c>
      <c r="N71" s="37">
        <f t="shared" si="1"/>
        <v>0</v>
      </c>
      <c r="O71" s="34"/>
    </row>
    <row r="72" spans="1:16" x14ac:dyDescent="0.25">
      <c r="A72" s="11">
        <v>57</v>
      </c>
      <c r="B72" s="12" t="s">
        <v>46</v>
      </c>
      <c r="C72" s="13" t="s">
        <v>107</v>
      </c>
      <c r="D72" s="14"/>
      <c r="E72" s="15"/>
      <c r="F72" s="15"/>
      <c r="G72" s="16">
        <f>VLOOKUP(B72,[1]Brokers!$B$9:$H$67,7,0)</f>
        <v>0</v>
      </c>
      <c r="H72" s="16">
        <f>VLOOKUP(B72,[1]Brokers!$B$9:$Y$67,24,0)</f>
        <v>0</v>
      </c>
      <c r="I72" s="16">
        <f>VLOOKUP(B72,[1]Brokers!$B$9:$R$67,17,0)</f>
        <v>0</v>
      </c>
      <c r="J72" s="16">
        <f>VLOOKUP(B72,[1]Brokers!$B$9:$M$67,12,0)</f>
        <v>0</v>
      </c>
      <c r="K72" s="16">
        <f>VLOOKUP(B72,[2]Brokers!$B$9:$T$66,19,0)</f>
        <v>0</v>
      </c>
      <c r="L72" s="36">
        <f t="shared" si="2"/>
        <v>0</v>
      </c>
      <c r="M72" s="32">
        <f>VLOOKUP(B72,[3]Sheet6!$B$9:$AB$67,27,0)</f>
        <v>0</v>
      </c>
      <c r="N72" s="37">
        <f t="shared" si="1"/>
        <v>0</v>
      </c>
      <c r="O72" s="34"/>
      <c r="P72" s="21"/>
    </row>
    <row r="73" spans="1:16" x14ac:dyDescent="0.25">
      <c r="A73" s="11">
        <v>58</v>
      </c>
      <c r="B73" s="12" t="s">
        <v>58</v>
      </c>
      <c r="C73" s="13" t="s">
        <v>114</v>
      </c>
      <c r="D73" s="14"/>
      <c r="E73" s="15"/>
      <c r="F73" s="15"/>
      <c r="G73" s="16">
        <f>VLOOKUP(B73,[1]Brokers!$B$9:$H$67,7,0)</f>
        <v>0</v>
      </c>
      <c r="H73" s="16">
        <f>VLOOKUP(B73,[1]Brokers!$B$9:$Y$67,24,0)</f>
        <v>0</v>
      </c>
      <c r="I73" s="16">
        <f>VLOOKUP(B73,[1]Brokers!$B$9:$R$67,17,0)</f>
        <v>0</v>
      </c>
      <c r="J73" s="16">
        <f>VLOOKUP(B73,[1]Brokers!$B$9:$M$67,12,0)</f>
        <v>0</v>
      </c>
      <c r="K73" s="16">
        <f>VLOOKUP(B73,[2]Brokers!$B$9:$T$66,19,0)</f>
        <v>0</v>
      </c>
      <c r="L73" s="36">
        <f t="shared" si="2"/>
        <v>0</v>
      </c>
      <c r="M73" s="32">
        <f>VLOOKUP(B73,[3]Sheet6!$B$9:$AB$67,27,0)</f>
        <v>0</v>
      </c>
      <c r="N73" s="37">
        <f t="shared" si="1"/>
        <v>0</v>
      </c>
      <c r="O73" s="34"/>
      <c r="P73" s="21"/>
    </row>
    <row r="74" spans="1:16" ht="16.5" customHeight="1" x14ac:dyDescent="0.25">
      <c r="A74" s="11">
        <v>59</v>
      </c>
      <c r="B74" s="12" t="s">
        <v>59</v>
      </c>
      <c r="C74" s="13" t="s">
        <v>115</v>
      </c>
      <c r="D74" s="14"/>
      <c r="E74" s="15"/>
      <c r="F74" s="15"/>
      <c r="G74" s="16">
        <f>VLOOKUP(B74,[1]Brokers!$B$9:$H$67,7,0)</f>
        <v>0</v>
      </c>
      <c r="H74" s="16">
        <f>VLOOKUP(B74,[1]Brokers!$B$9:$Y$67,24,0)</f>
        <v>0</v>
      </c>
      <c r="I74" s="16">
        <f>VLOOKUP(B74,[1]Brokers!$B$9:$R$67,17,0)</f>
        <v>0</v>
      </c>
      <c r="J74" s="16">
        <f>VLOOKUP(B74,[1]Brokers!$B$9:$M$67,12,0)</f>
        <v>0</v>
      </c>
      <c r="K74" s="16">
        <f>VLOOKUP(B74,[2]Brokers!$B$9:$T$66,19,0)</f>
        <v>0</v>
      </c>
      <c r="L74" s="36">
        <f t="shared" si="2"/>
        <v>0</v>
      </c>
      <c r="M74" s="32">
        <f>VLOOKUP(B74,[3]Sheet6!$B$9:$AB$67,27,0)</f>
        <v>0</v>
      </c>
      <c r="N74" s="37">
        <f t="shared" si="1"/>
        <v>0</v>
      </c>
      <c r="O74" s="24"/>
      <c r="P74" s="21"/>
    </row>
    <row r="75" spans="1:16" ht="16.5" customHeight="1" thickBot="1" x14ac:dyDescent="0.3">
      <c r="A75" s="45" t="s">
        <v>116</v>
      </c>
      <c r="B75" s="46"/>
      <c r="C75" s="46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 t="shared" ref="G75:N75" si="3">SUM(G16:G74)</f>
        <v>17429358599.699993</v>
      </c>
      <c r="H75" s="23">
        <f t="shared" si="3"/>
        <v>4024887120</v>
      </c>
      <c r="I75" s="23">
        <f t="shared" si="3"/>
        <v>17200000</v>
      </c>
      <c r="J75" s="23">
        <f t="shared" si="3"/>
        <v>4990592000</v>
      </c>
      <c r="K75" s="23">
        <f t="shared" si="3"/>
        <v>0</v>
      </c>
      <c r="L75" s="23">
        <f t="shared" si="3"/>
        <v>26462037719.699997</v>
      </c>
      <c r="M75" s="33">
        <f t="shared" si="3"/>
        <v>154395176238.30005</v>
      </c>
      <c r="N75" s="38">
        <f t="shared" si="3"/>
        <v>0.99999999999999944</v>
      </c>
      <c r="O75" s="24"/>
      <c r="P75" s="21"/>
    </row>
    <row r="76" spans="1:16" x14ac:dyDescent="0.25">
      <c r="K76" s="25"/>
      <c r="L76" s="26"/>
      <c r="N76" s="25"/>
      <c r="O76" s="24"/>
      <c r="P76" s="21"/>
    </row>
    <row r="77" spans="1:16" ht="27.6" customHeight="1" x14ac:dyDescent="0.25">
      <c r="B77" s="39" t="s">
        <v>117</v>
      </c>
      <c r="C77" s="39"/>
      <c r="D77" s="39"/>
      <c r="E77" s="39"/>
      <c r="F77" s="39"/>
      <c r="H77" s="27"/>
      <c r="K77" s="25"/>
      <c r="L77" s="25"/>
      <c r="O77" s="24"/>
      <c r="P77" s="21"/>
    </row>
    <row r="78" spans="1:16" ht="27.6" customHeight="1" x14ac:dyDescent="0.25">
      <c r="C78" s="40"/>
      <c r="D78" s="40"/>
      <c r="E78" s="40"/>
      <c r="F78" s="40"/>
      <c r="O78" s="24"/>
      <c r="P78" s="21"/>
    </row>
    <row r="79" spans="1:16" x14ac:dyDescent="0.25">
      <c r="O79" s="24"/>
      <c r="P79" s="21"/>
    </row>
    <row r="80" spans="1:16" x14ac:dyDescent="0.25">
      <c r="O80" s="24"/>
      <c r="P80" s="21"/>
    </row>
  </sheetData>
  <sortState ref="A11:N75">
    <sortCondition descending="1" ref="M16:M74"/>
  </sortState>
  <mergeCells count="17"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  <mergeCell ref="B77:F77"/>
    <mergeCell ref="C78:F78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8" fitToHeight="2" orientation="landscape" r:id="rId1"/>
  <ignoredErrors>
    <ignoredError sqref="K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2018-07-06T02:16:11Z</cp:lastPrinted>
  <dcterms:created xsi:type="dcterms:W3CDTF">2017-06-09T07:51:20Z</dcterms:created>
  <dcterms:modified xsi:type="dcterms:W3CDTF">2018-08-14T03:27:09Z</dcterms:modified>
</cp:coreProperties>
</file>