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<sst xmlns="http://schemas.openxmlformats.org/spreadsheetml/2006/main" count="396" uniqueCount="148">
  <si>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</si>
  <si>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</si>
  <si>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</si>
  <si>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</si>
  <si>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</si>
  <si>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</si>
  <si>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Жилийн арилжааны дүн</t>
  </si>
  <si>
    <t xml:space="preserve">"МХБ" ТӨХК-ИЙН ГИШҮҮН КОМПАНИУДЫН АРИЛЖААНЫ ТАЙЛАН </t>
  </si>
  <si>
    <t>Хувьцааны багцын арилжаа</t>
  </si>
  <si>
    <t>●</t>
  </si>
  <si>
    <t xml:space="preserve">Нийт </t>
  </si>
  <si>
    <t>Үсгэн код</t>
  </si>
  <si>
    <t>Нийт арилжаа</t>
  </si>
  <si>
    <t>▪</t>
  </si>
  <si>
    <t xml:space="preserve">Жич: Гишүүдийг тухайн сард хийсэн арилжааны үнийн дүнгээр жагсаав. 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</si>
  <si>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</si>
  <si>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</si>
  <si>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</si>
  <si>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</si>
  <si>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</si>
  <si>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</si>
  <si>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</si>
  <si>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</si>
  <si>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</si>
  <si>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</si>
  <si>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</si>
  <si>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</si>
  <si>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</si>
  <si>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</si>
  <si>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</si>
  <si>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</si>
  <si>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</si>
  <si>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</si>
  <si>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</si>
  <si>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</si>
  <si>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</si>
  <si>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</si>
  <si>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</si>
  <si>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</si>
  <si>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</si>
  <si>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</si>
  <si>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</si>
  <si>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</si>
  <si>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</si>
  <si>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</si>
  <si>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</si>
  <si>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</si>
  <si>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</si>
  <si>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</si>
  <si>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</si>
  <si>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</si>
  <si>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</si>
  <si>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</si>
  <si>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</si>
  <si>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</si>
  <si>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</si>
  <si>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</si>
  <si>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</si>
  <si>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</si>
  <si>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</si>
  <si>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</si>
  <si>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</si>
  <si>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</si>
  <si>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</si>
  <si>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</si>
  <si>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</si>
  <si>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</si>
  <si>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</si>
  <si>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</si>
  <si>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</si>
  <si>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</si>
  <si>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</si>
  <si>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</si>
  <si>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</si>
  <si>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</si>
  <si>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</si>
  <si>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</si>
  <si>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</si>
  <si>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</si>
  <si>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</si>
  <si>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</si>
  <si>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</si>
  <si>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</si>
  <si>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</si>
  <si>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</si>
  <si>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</si>
  <si>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</si>
  <si>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</si>
  <si>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</si>
  <si>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</si>
  <si>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</si>
  <si>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</si>
  <si>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</si>
  <si>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</si>
  <si>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</si>
  <si>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</si>
  <si>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</si>
  <si>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</si>
  <si>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</si>
  <si>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</si>
  <si>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</si>
  <si>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</si>
  <si>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</si>
  <si>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</si>
  <si>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</si>
  <si>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</si>
  <si>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</si>
  <si>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</si>
  <si>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</si>
  <si>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</si>
  <si>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</si>
  <si>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</si>
  <si>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</si>
  <si>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</si>
  <si>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</si>
  <si>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</si>
  <si>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</si>
  <si>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</si>
  <si>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</si>
  <si>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</si>
  <si>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</si>
  <si>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</si>
  <si>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</si>
  <si>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</si>
  <si>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</si>
  <si>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</si>
  <si>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</si>
  <si>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</si>
  <si>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</si>
  <si>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</si>
  <si>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</si>
  <si>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</si>
  <si>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</si>
  <si>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</si>
  <si>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</si>
  <si>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</si>
  <si>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</si>
  <si>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</si>
  <si>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</si>
  <si>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Эзлэх хувь</t>
  </si>
  <si>
    <t>БОНД АНХДАГЧ</t>
  </si>
  <si>
    <t>Үнэт цаасны хоёрдогч зах зээлийн арилжаа</t>
  </si>
  <si>
    <t>Хувьцаа</t>
  </si>
  <si>
    <t>Бонд</t>
  </si>
  <si>
    <t>Ард секьюритиз ХХК</t>
  </si>
  <si>
    <t>ХУВЬЦААНЫ АНХДАГЧ</t>
  </si>
  <si>
    <t xml:space="preserve">2015 оны 12 дугаар сарын 31-ний байдлаар </t>
  </si>
  <si>
    <t>12-р сарын арилжааны дүн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</si>
</sst>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316200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Membership\MEMBER%20STATISTIC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З"/>
      <sheetName val="Хувь нийлүүлэгч"/>
      <sheetName val="Компанийн тухай"/>
      <sheetName val="Ажилтнууд"/>
      <sheetName val="халагдсан"/>
      <sheetName val="Салбар"/>
      <sheetName val="Хаяг"/>
      <sheetName val="тайлан ирүүлэлт"/>
      <sheetName val="эрх цуцлагдсан"/>
      <sheetName val="харилцагч шилжүүлэх"/>
      <sheetName val="гадаад зах зээл"/>
      <sheetName val="ҮЦК тэмдэглэгээ нэмсэн"/>
      <sheetName val="Цагийн хуваарь, шимтгэл"/>
      <sheetName val="Гэрээ шинэчлэн байгуулсан"/>
      <sheetName val="Traders"/>
      <sheetName val="Sheet2"/>
      <sheetName val="Ner uurchilsun"/>
      <sheetName val="Upper name"/>
      <sheetName val="Sheet1"/>
    </sheetNames>
    <sheetDataSet>
      <sheetData sheetId="18">
        <row r="4">
          <cell r="C4" t="str">
            <v>ABJY</v>
          </cell>
          <cell r="D4" t="str">
            <v>АБЖЯ ХХК</v>
          </cell>
        </row>
        <row r="5">
          <cell r="C5" t="str">
            <v>APS</v>
          </cell>
          <cell r="D5" t="str">
            <v>Азиа Пасифик секьюритис ХХК</v>
          </cell>
        </row>
        <row r="6">
          <cell r="C6" t="str">
            <v>ITR</v>
          </cell>
          <cell r="D6" t="str">
            <v>Ай трейд ХХК</v>
          </cell>
        </row>
        <row r="7">
          <cell r="C7" t="str">
            <v>ALTN</v>
          </cell>
          <cell r="D7" t="str">
            <v>Алтан хоромсог ХХК</v>
          </cell>
        </row>
        <row r="8">
          <cell r="C8" t="str">
            <v>ARGB</v>
          </cell>
          <cell r="D8" t="str">
            <v>Аргай бэст ХХК</v>
          </cell>
        </row>
        <row r="9">
          <cell r="C9" t="str">
            <v>ARD</v>
          </cell>
          <cell r="D9" t="str">
            <v>Ард капитал групп ХХК</v>
          </cell>
        </row>
        <row r="10">
          <cell r="C10" t="str">
            <v>ACE</v>
          </cell>
          <cell r="D10" t="str">
            <v>АСЕ энд Т Капитал ХХК</v>
          </cell>
        </row>
        <row r="11">
          <cell r="C11" t="str">
            <v>BKHE</v>
          </cell>
          <cell r="D11" t="str">
            <v>Бага хээр ХХК</v>
          </cell>
        </row>
        <row r="12">
          <cell r="C12" t="str">
            <v>BATS</v>
          </cell>
          <cell r="D12" t="str">
            <v>Батс ХХК</v>
          </cell>
        </row>
        <row r="13">
          <cell r="C13" t="str">
            <v>BBSS</v>
          </cell>
          <cell r="D13" t="str">
            <v>Би Би Эс Эс ХХК</v>
          </cell>
        </row>
        <row r="14">
          <cell r="C14" t="str">
            <v>BDSC</v>
          </cell>
          <cell r="D14" t="str">
            <v>БиДиСек ХК</v>
          </cell>
        </row>
        <row r="15">
          <cell r="C15" t="str">
            <v>BLMB</v>
          </cell>
          <cell r="D15" t="str">
            <v>Блүмсбюри секюритиес ХХК </v>
          </cell>
        </row>
        <row r="16">
          <cell r="C16" t="str">
            <v>BLAC</v>
          </cell>
          <cell r="D16" t="str">
            <v>Блэкстоун интернэйшнл ХХК</v>
          </cell>
        </row>
        <row r="17">
          <cell r="C17" t="str">
            <v>BSK</v>
          </cell>
          <cell r="D17" t="str">
            <v>Блюскай секьюритиз ХК</v>
          </cell>
        </row>
        <row r="18">
          <cell r="C18" t="str">
            <v>BULG</v>
          </cell>
          <cell r="D18" t="str">
            <v>Булган брокер ХХК</v>
          </cell>
        </row>
        <row r="19">
          <cell r="C19" t="str">
            <v>BUMB</v>
          </cell>
          <cell r="D19" t="str">
            <v>Бумбат-Алтай ХХК</v>
          </cell>
        </row>
        <row r="20">
          <cell r="C20" t="str">
            <v>GAUL</v>
          </cell>
          <cell r="D20" t="str">
            <v>Гаүли ХХК</v>
          </cell>
        </row>
        <row r="21">
          <cell r="C21" t="str">
            <v>GATR</v>
          </cell>
          <cell r="D21" t="str">
            <v>Гацуурт трейд ХХК</v>
          </cell>
        </row>
        <row r="22">
          <cell r="C22" t="str">
            <v>GNDX</v>
          </cell>
          <cell r="D22" t="str">
            <v>Гендекс ХХК</v>
          </cell>
        </row>
        <row r="23">
          <cell r="C23" t="str">
            <v>GLOB</v>
          </cell>
          <cell r="D23" t="str">
            <v>Глобал ассет ХХК</v>
          </cell>
        </row>
        <row r="24">
          <cell r="C24" t="str">
            <v>GNN</v>
          </cell>
          <cell r="D24" t="str">
            <v>Говийн ноён нуруу ХХК</v>
          </cell>
        </row>
        <row r="25">
          <cell r="C25" t="str">
            <v>GLMT</v>
          </cell>
          <cell r="D25" t="str">
            <v>Голомт секюритиз ХХК</v>
          </cell>
        </row>
        <row r="26">
          <cell r="C26" t="str">
            <v>GDEV</v>
          </cell>
          <cell r="D26" t="str">
            <v>Гранддевелопмент ХХК</v>
          </cell>
        </row>
        <row r="27">
          <cell r="C27" t="str">
            <v>GDSC</v>
          </cell>
          <cell r="D27" t="str">
            <v>Гүүдсек ХХК</v>
          </cell>
        </row>
        <row r="28">
          <cell r="C28" t="str">
            <v>DRBR</v>
          </cell>
          <cell r="D28" t="str">
            <v>Дархан брокер ХХК</v>
          </cell>
        </row>
        <row r="29">
          <cell r="C29" t="str">
            <v>DCF</v>
          </cell>
          <cell r="D29" t="str">
            <v>Ди Си Эф ХХК</v>
          </cell>
        </row>
        <row r="30">
          <cell r="C30" t="str">
            <v>DGSN</v>
          </cell>
          <cell r="D30" t="str">
            <v>Догсон ХХК</v>
          </cell>
        </row>
        <row r="31">
          <cell r="C31" t="str">
            <v>DELG</v>
          </cell>
          <cell r="D31" t="str">
            <v>Дэлгэрхангай секюритиз ХХК</v>
          </cell>
        </row>
        <row r="32">
          <cell r="C32" t="str">
            <v>BZIN</v>
          </cell>
          <cell r="D32" t="str">
            <v>Дэү Секьюритис Монгол ХХК</v>
          </cell>
        </row>
        <row r="33">
          <cell r="C33" t="str">
            <v>ECM</v>
          </cell>
          <cell r="D33" t="str">
            <v>Евразиа капитал холдинг ХК</v>
          </cell>
        </row>
        <row r="34">
          <cell r="C34" t="str">
            <v>ZRGD</v>
          </cell>
          <cell r="D34" t="str">
            <v>Зэргэд ХХК</v>
          </cell>
        </row>
        <row r="35">
          <cell r="C35" t="str">
            <v>ZGB</v>
          </cell>
          <cell r="D35" t="str">
            <v>Зэт жи би ХХК</v>
          </cell>
        </row>
        <row r="36">
          <cell r="C36" t="str">
            <v>ZEUS</v>
          </cell>
          <cell r="D36" t="str">
            <v>Зюс капитал ХХК</v>
          </cell>
        </row>
        <row r="37">
          <cell r="C37" t="str">
            <v>CAPM</v>
          </cell>
          <cell r="D37" t="str">
            <v>Капитал маркет корпораци ХХК</v>
          </cell>
        </row>
        <row r="38">
          <cell r="C38" t="str">
            <v>LFTI</v>
          </cell>
          <cell r="D38" t="str">
            <v>Лайфтайм инвестмент ХХК</v>
          </cell>
        </row>
        <row r="39">
          <cell r="C39" t="str">
            <v>MSDQ</v>
          </cell>
          <cell r="D39" t="str">
            <v>Масдак ХХК</v>
          </cell>
        </row>
        <row r="40">
          <cell r="C40" t="str">
            <v>MONG</v>
          </cell>
          <cell r="D40" t="str">
            <v>Монгол секюритиес ХК</v>
          </cell>
        </row>
        <row r="41">
          <cell r="C41" t="str">
            <v>MNET</v>
          </cell>
          <cell r="D41" t="str">
            <v>Монет капитал ХХК</v>
          </cell>
        </row>
        <row r="42">
          <cell r="C42" t="str">
            <v>MSEC</v>
          </cell>
          <cell r="D42" t="str">
            <v>Монсек ХХК</v>
          </cell>
        </row>
        <row r="43">
          <cell r="C43" t="str">
            <v>MERG</v>
          </cell>
          <cell r="D43" t="str">
            <v>Мэргэн санаа ХХК</v>
          </cell>
        </row>
        <row r="44">
          <cell r="C44" t="str">
            <v>NOVL</v>
          </cell>
          <cell r="D44" t="str">
            <v>Новел инвестмент ХХК</v>
          </cell>
        </row>
        <row r="45">
          <cell r="C45" t="str">
            <v>NSEC</v>
          </cell>
          <cell r="D45" t="str">
            <v>Нэйшнл секюритис ХХК</v>
          </cell>
        </row>
        <row r="46">
          <cell r="C46" t="str">
            <v>UNDR</v>
          </cell>
          <cell r="D46" t="str">
            <v>Өндөрхаан инвест ХХК</v>
          </cell>
        </row>
        <row r="47">
          <cell r="C47" t="str">
            <v>PREV</v>
          </cell>
          <cell r="D47" t="str">
            <v>Превалент ХХК</v>
          </cell>
        </row>
        <row r="48">
          <cell r="C48" t="str">
            <v>SANR</v>
          </cell>
          <cell r="D48" t="str">
            <v>Санар ХХК</v>
          </cell>
        </row>
        <row r="49">
          <cell r="C49" t="str">
            <v>SECP</v>
          </cell>
          <cell r="D49" t="str">
            <v>Сикап ХХК</v>
          </cell>
        </row>
        <row r="50">
          <cell r="C50" t="str">
            <v>STIN</v>
          </cell>
          <cell r="D50" t="str">
            <v>Стандарт инвестмент ХХК</v>
          </cell>
        </row>
        <row r="51">
          <cell r="C51" t="str">
            <v>TABO</v>
          </cell>
          <cell r="D51" t="str">
            <v>Таван богд ХХК</v>
          </cell>
        </row>
        <row r="52">
          <cell r="C52" t="str">
            <v>TTOL</v>
          </cell>
          <cell r="D52" t="str">
            <v>Тавантолгой хишиг ХХК</v>
          </cell>
        </row>
        <row r="53">
          <cell r="C53" t="str">
            <v>TDB</v>
          </cell>
          <cell r="D53" t="str">
            <v>Ти Ди Би Капитал ХХК</v>
          </cell>
        </row>
        <row r="54">
          <cell r="C54" t="str">
            <v>TCHB</v>
          </cell>
          <cell r="D54" t="str">
            <v>Тулгат чандмань баян ХХК</v>
          </cell>
        </row>
        <row r="55">
          <cell r="C55" t="str">
            <v>TTR</v>
          </cell>
          <cell r="D55" t="str">
            <v>Түшиг траст ХХК</v>
          </cell>
        </row>
        <row r="56">
          <cell r="C56" t="str">
            <v>TNGR</v>
          </cell>
          <cell r="D56" t="str">
            <v>Тэнгэр капитал ХХК</v>
          </cell>
        </row>
        <row r="57">
          <cell r="C57" t="str">
            <v>FINL</v>
          </cell>
          <cell r="D57" t="str">
            <v>Финанс линк групп ХХК</v>
          </cell>
        </row>
        <row r="58">
          <cell r="C58" t="str">
            <v>FRON</v>
          </cell>
          <cell r="D58" t="str">
            <v>Фронтиер ХХК</v>
          </cell>
        </row>
        <row r="59">
          <cell r="C59" t="str">
            <v>HUN</v>
          </cell>
          <cell r="D59" t="str">
            <v>Хүннү Эмпайр ХХК</v>
          </cell>
        </row>
        <row r="60">
          <cell r="C60" t="str">
            <v>MIBG</v>
          </cell>
          <cell r="D60" t="str">
            <v>Эм Ай Би Жи ХХК</v>
          </cell>
        </row>
        <row r="61">
          <cell r="C61" t="str">
            <v>MICC</v>
          </cell>
          <cell r="D61" t="str">
            <v>Эм Ай Си Си ХХК</v>
          </cell>
        </row>
        <row r="62">
          <cell r="C62" t="str">
            <v>MWTS</v>
          </cell>
          <cell r="D62" t="str">
            <v>Эм Даблью Ти Эс ХХК</v>
          </cell>
        </row>
        <row r="63">
          <cell r="C63" t="str">
            <v>SGC</v>
          </cell>
          <cell r="D63" t="str">
            <v>Эс Жи Капитал ХХК</v>
          </cell>
        </row>
        <row r="64">
          <cell r="C64" t="str">
            <v>FCX</v>
          </cell>
          <cell r="D64" t="str">
            <v>Эф Си Икс ХХК</v>
          </cell>
        </row>
        <row r="65">
          <cell r="C65" t="str">
            <v>USEC</v>
          </cell>
          <cell r="D65" t="str">
            <v>Юнайтэд секьюритс ХХК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7"/>
  <sheetViews>
    <sheetView tabSelected="1" view="pageBreakPreview" zoomScale="80" zoomScaleSheetLayoutView="80" workbookViewId="0" topLeftCell="A10">
      <selection activeCell="N23" sqref="N23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20" customWidth="1"/>
    <col min="8" max="8" width="21.00390625" style="24" customWidth="1"/>
    <col min="9" max="10" width="21.28125" style="1" customWidth="1"/>
    <col min="11" max="12" width="21.00390625" style="1" bestFit="1" customWidth="1"/>
    <col min="13" max="13" width="22.28125" style="1" bestFit="1" customWidth="1"/>
    <col min="14" max="14" width="7.7109375" style="1" bestFit="1" customWidth="1"/>
    <col min="15" max="15" width="18.7109375" style="1" bestFit="1" customWidth="1"/>
    <col min="16" max="16" width="17.8515625" style="1" bestFit="1" customWidth="1"/>
    <col min="17" max="17" width="23.57421875" style="1" customWidth="1"/>
    <col min="18" max="18" width="22.28125" style="32" bestFit="1" customWidth="1"/>
    <col min="19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1" ht="15.75">
      <c r="I7" s="2"/>
      <c r="J7" s="2"/>
      <c r="K7" s="2"/>
    </row>
    <row r="8" spans="8:12" ht="15.75">
      <c r="H8" s="25"/>
      <c r="I8" s="3"/>
      <c r="J8" s="3"/>
      <c r="K8" s="3"/>
      <c r="L8" s="3"/>
    </row>
    <row r="9" spans="1:12" ht="15" customHeight="1">
      <c r="A9" s="51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ht="15.75"/>
    <row r="11" spans="11:14" ht="15" customHeight="1" thickBot="1">
      <c r="K11" s="57" t="s">
        <v>146</v>
      </c>
      <c r="L11" s="57"/>
      <c r="M11" s="57"/>
      <c r="N11" s="57"/>
    </row>
    <row r="12" spans="1:14" ht="14.25" customHeight="1">
      <c r="A12" s="52" t="s">
        <v>0</v>
      </c>
      <c r="B12" s="54" t="s">
        <v>11</v>
      </c>
      <c r="C12" s="54" t="s">
        <v>1</v>
      </c>
      <c r="D12" s="54" t="s">
        <v>2</v>
      </c>
      <c r="E12" s="54"/>
      <c r="F12" s="54"/>
      <c r="G12" s="56" t="s">
        <v>147</v>
      </c>
      <c r="H12" s="56"/>
      <c r="I12" s="56"/>
      <c r="J12" s="56"/>
      <c r="K12" s="56"/>
      <c r="L12" s="56"/>
      <c r="M12" s="45" t="s">
        <v>6</v>
      </c>
      <c r="N12" s="46"/>
    </row>
    <row r="13" spans="1:18" s="10" customFormat="1" ht="15.75" customHeight="1">
      <c r="A13" s="53"/>
      <c r="B13" s="55"/>
      <c r="C13" s="55"/>
      <c r="D13" s="55"/>
      <c r="E13" s="55"/>
      <c r="F13" s="55"/>
      <c r="G13" s="42"/>
      <c r="H13" s="42"/>
      <c r="I13" s="42"/>
      <c r="J13" s="42"/>
      <c r="K13" s="42"/>
      <c r="L13" s="42"/>
      <c r="M13" s="47"/>
      <c r="N13" s="48"/>
      <c r="R13" s="33"/>
    </row>
    <row r="14" spans="1:18" s="10" customFormat="1" ht="33.75" customHeight="1">
      <c r="A14" s="53"/>
      <c r="B14" s="55"/>
      <c r="C14" s="55"/>
      <c r="D14" s="55"/>
      <c r="E14" s="55"/>
      <c r="F14" s="55"/>
      <c r="G14" s="42" t="s">
        <v>141</v>
      </c>
      <c r="H14" s="42"/>
      <c r="I14" s="42" t="s">
        <v>8</v>
      </c>
      <c r="J14" s="43" t="s">
        <v>145</v>
      </c>
      <c r="K14" s="43" t="s">
        <v>140</v>
      </c>
      <c r="L14" s="43" t="s">
        <v>10</v>
      </c>
      <c r="M14" s="36" t="s">
        <v>12</v>
      </c>
      <c r="N14" s="49" t="s">
        <v>139</v>
      </c>
      <c r="R14" s="33"/>
    </row>
    <row r="15" spans="1:18" s="10" customFormat="1" ht="55.5" customHeight="1">
      <c r="A15" s="53"/>
      <c r="B15" s="55"/>
      <c r="C15" s="55"/>
      <c r="D15" s="11" t="s">
        <v>3</v>
      </c>
      <c r="E15" s="11" t="s">
        <v>4</v>
      </c>
      <c r="F15" s="11" t="s">
        <v>5</v>
      </c>
      <c r="G15" s="21" t="s">
        <v>142</v>
      </c>
      <c r="H15" s="26" t="s">
        <v>143</v>
      </c>
      <c r="I15" s="42"/>
      <c r="J15" s="44"/>
      <c r="K15" s="44"/>
      <c r="L15" s="44"/>
      <c r="M15" s="37"/>
      <c r="N15" s="50"/>
      <c r="P15" s="30"/>
      <c r="R15" s="33"/>
    </row>
    <row r="16" spans="1:18" s="10" customFormat="1" ht="15.75">
      <c r="A16" s="7">
        <v>1</v>
      </c>
      <c r="B16" s="16" t="s">
        <v>35</v>
      </c>
      <c r="C16" s="16" t="str">
        <f>VLOOKUP($B16,'[1]Sheet1'!$C$4:$D$65,2,0)</f>
        <v>Тэнгэр капитал ХХК</v>
      </c>
      <c r="D16" s="6" t="s">
        <v>9</v>
      </c>
      <c r="E16" s="5" t="s">
        <v>9</v>
      </c>
      <c r="F16" s="5" t="s">
        <v>9</v>
      </c>
      <c r="G16" s="22">
        <v>1404615</v>
      </c>
      <c r="H16" s="22">
        <v>2432380400</v>
      </c>
      <c r="I16" s="22">
        <v>0</v>
      </c>
      <c r="J16" s="22">
        <v>0</v>
      </c>
      <c r="K16" s="22">
        <v>4428935118</v>
      </c>
      <c r="L16" s="12">
        <v>6862720133</v>
      </c>
      <c r="M16" s="17">
        <v>222584714000</v>
      </c>
      <c r="N16" s="13">
        <f>M16/$M$74*100%</f>
        <v>0.3826431910629693</v>
      </c>
      <c r="Q16" s="29"/>
      <c r="R16" s="33"/>
    </row>
    <row r="17" spans="1:17" ht="15.75">
      <c r="A17" s="7">
        <v>2</v>
      </c>
      <c r="B17" s="16" t="s">
        <v>29</v>
      </c>
      <c r="C17" s="16" t="str">
        <f>VLOOKUP($B17,'[1]Sheet1'!$C$4:$D$65,2,0)</f>
        <v>Ти Ди Би Капитал ХХК</v>
      </c>
      <c r="D17" s="6" t="s">
        <v>9</v>
      </c>
      <c r="E17" s="5" t="s">
        <v>9</v>
      </c>
      <c r="F17" s="5"/>
      <c r="G17" s="22">
        <v>7367201.72</v>
      </c>
      <c r="H17" s="22">
        <v>0</v>
      </c>
      <c r="I17" s="22">
        <v>0</v>
      </c>
      <c r="J17" s="22">
        <v>38924208000</v>
      </c>
      <c r="K17" s="22">
        <v>7905680</v>
      </c>
      <c r="L17" s="12">
        <v>38939480881.72</v>
      </c>
      <c r="M17" s="17">
        <v>124870503297.32999</v>
      </c>
      <c r="N17" s="13">
        <f>M17/$M$74*100%</f>
        <v>0.21466365318927236</v>
      </c>
      <c r="O17" s="31"/>
      <c r="P17" s="15"/>
      <c r="Q17" s="29"/>
    </row>
    <row r="18" spans="1:17" ht="15.75">
      <c r="A18" s="7">
        <v>3</v>
      </c>
      <c r="B18" s="16" t="s">
        <v>17</v>
      </c>
      <c r="C18" s="16" t="str">
        <f>VLOOKUP($B18,'[1]Sheet1'!$C$4:$D$65,2,0)</f>
        <v>БиДиСек ХК</v>
      </c>
      <c r="D18" s="6" t="s">
        <v>9</v>
      </c>
      <c r="E18" s="5" t="s">
        <v>9</v>
      </c>
      <c r="F18" s="5" t="s">
        <v>9</v>
      </c>
      <c r="G18" s="22">
        <v>534641724.27</v>
      </c>
      <c r="H18" s="22">
        <v>11729500</v>
      </c>
      <c r="I18" s="22">
        <v>0</v>
      </c>
      <c r="J18" s="22">
        <v>9828000</v>
      </c>
      <c r="K18" s="22">
        <v>13326851497</v>
      </c>
      <c r="L18" s="12">
        <v>13883050721.27</v>
      </c>
      <c r="M18" s="17">
        <v>51594345511.03</v>
      </c>
      <c r="N18" s="13">
        <f>M18/$M$74*100%</f>
        <v>0.08869533155428591</v>
      </c>
      <c r="O18" s="31"/>
      <c r="P18" s="15"/>
      <c r="Q18" s="29"/>
    </row>
    <row r="19" spans="1:17" ht="17.25" customHeight="1">
      <c r="A19" s="7">
        <v>4</v>
      </c>
      <c r="B19" s="16" t="s">
        <v>49</v>
      </c>
      <c r="C19" s="16" t="str">
        <f>VLOOKUP($B19,'[1]Sheet1'!$C$4:$D$65,2,0)</f>
        <v>Ард капитал групп ХХК</v>
      </c>
      <c r="D19" s="6" t="s">
        <v>9</v>
      </c>
      <c r="E19" s="5" t="s">
        <v>9</v>
      </c>
      <c r="F19" s="5"/>
      <c r="G19" s="22">
        <v>22248851.83</v>
      </c>
      <c r="H19" s="22">
        <v>0</v>
      </c>
      <c r="I19" s="22">
        <v>0</v>
      </c>
      <c r="J19" s="22">
        <v>0</v>
      </c>
      <c r="K19" s="22">
        <v>232752500</v>
      </c>
      <c r="L19" s="12">
        <v>255001351.82999998</v>
      </c>
      <c r="M19" s="17">
        <v>42231925131.67</v>
      </c>
      <c r="N19" s="13">
        <f>M19/$M$74*100%</f>
        <v>0.07260048682909384</v>
      </c>
      <c r="O19" s="31"/>
      <c r="P19" s="15"/>
      <c r="Q19" s="29"/>
    </row>
    <row r="20" spans="1:17" ht="14.25" customHeight="1">
      <c r="A20" s="7">
        <v>5</v>
      </c>
      <c r="B20" s="16" t="s">
        <v>25</v>
      </c>
      <c r="C20" s="16" t="str">
        <f>VLOOKUP($B20,'[1]Sheet1'!$C$4:$D$65,2,0)</f>
        <v>Монсек ХХК</v>
      </c>
      <c r="D20" s="6" t="s">
        <v>9</v>
      </c>
      <c r="E20" s="5" t="s">
        <v>9</v>
      </c>
      <c r="F20" s="5"/>
      <c r="G20" s="22">
        <v>9500526.5</v>
      </c>
      <c r="H20" s="22">
        <v>0</v>
      </c>
      <c r="I20" s="22">
        <v>0</v>
      </c>
      <c r="J20" s="22">
        <v>1152000</v>
      </c>
      <c r="K20" s="22">
        <v>4127063583</v>
      </c>
      <c r="L20" s="12">
        <v>4137716109.5</v>
      </c>
      <c r="M20" s="17">
        <v>39672733726.6</v>
      </c>
      <c r="N20" s="13">
        <f>M20/$M$74*100%</f>
        <v>0.06820100607329985</v>
      </c>
      <c r="O20" s="31"/>
      <c r="P20" s="15"/>
      <c r="Q20" s="29"/>
    </row>
    <row r="21" spans="1:17" ht="15.75">
      <c r="A21" s="7">
        <v>6</v>
      </c>
      <c r="B21" s="16" t="s">
        <v>21</v>
      </c>
      <c r="C21" s="16" t="str">
        <f>VLOOKUP($B21,'[1]Sheet1'!$C$4:$D$65,2,0)</f>
        <v>Голомт секюритиз ХХК</v>
      </c>
      <c r="D21" s="6" t="s">
        <v>9</v>
      </c>
      <c r="E21" s="5" t="s">
        <v>9</v>
      </c>
      <c r="F21" s="5" t="s">
        <v>9</v>
      </c>
      <c r="G21" s="22">
        <v>1238672</v>
      </c>
      <c r="H21" s="22">
        <v>0</v>
      </c>
      <c r="I21" s="22">
        <v>0</v>
      </c>
      <c r="J21" s="22">
        <v>36000</v>
      </c>
      <c r="K21" s="22">
        <v>308847293</v>
      </c>
      <c r="L21" s="12">
        <v>310121965</v>
      </c>
      <c r="M21" s="17">
        <v>39436622608.03999</v>
      </c>
      <c r="N21" s="13">
        <f>M21/$M$74*100%</f>
        <v>0.06779510977329047</v>
      </c>
      <c r="O21" s="31"/>
      <c r="P21" s="15"/>
      <c r="Q21" s="29"/>
    </row>
    <row r="22" spans="1:17" ht="15.75">
      <c r="A22" s="7">
        <v>7</v>
      </c>
      <c r="B22" s="16" t="s">
        <v>105</v>
      </c>
      <c r="C22" s="16" t="str">
        <f>VLOOKUP($B22,'[1]Sheet1'!$C$4:$D$65,2,0)</f>
        <v>Новел инвестмент ХХК</v>
      </c>
      <c r="D22" s="6" t="s">
        <v>9</v>
      </c>
      <c r="E22" s="5"/>
      <c r="F22" s="5" t="s">
        <v>9</v>
      </c>
      <c r="G22" s="22">
        <v>205355</v>
      </c>
      <c r="H22" s="22">
        <v>657929880</v>
      </c>
      <c r="I22" s="22">
        <v>0</v>
      </c>
      <c r="J22" s="22">
        <v>6000000</v>
      </c>
      <c r="K22" s="22">
        <v>7955494987</v>
      </c>
      <c r="L22" s="12">
        <v>8619630222</v>
      </c>
      <c r="M22" s="17">
        <v>27747770828</v>
      </c>
      <c r="N22" s="13">
        <f>M22/$M$74*100%</f>
        <v>0.047700919724927245</v>
      </c>
      <c r="O22" s="31"/>
      <c r="P22" s="15"/>
      <c r="Q22" s="29"/>
    </row>
    <row r="23" spans="1:17" ht="15.75">
      <c r="A23" s="7">
        <v>8</v>
      </c>
      <c r="B23" s="16" t="s">
        <v>27</v>
      </c>
      <c r="C23" s="16" t="str">
        <f>VLOOKUP($B23,'[1]Sheet1'!$C$4:$D$65,2,0)</f>
        <v>Стандарт инвестмент ХХК</v>
      </c>
      <c r="D23" s="6" t="s">
        <v>9</v>
      </c>
      <c r="E23" s="5" t="s">
        <v>9</v>
      </c>
      <c r="F23" s="5" t="s">
        <v>9</v>
      </c>
      <c r="G23" s="22">
        <v>135759703</v>
      </c>
      <c r="H23" s="22">
        <v>0</v>
      </c>
      <c r="I23" s="22">
        <v>0</v>
      </c>
      <c r="J23" s="22">
        <v>3396000</v>
      </c>
      <c r="K23" s="22">
        <v>1852124856</v>
      </c>
      <c r="L23" s="12">
        <v>1991280559</v>
      </c>
      <c r="M23" s="17">
        <v>7304221626.37</v>
      </c>
      <c r="N23" s="13">
        <f>M23/$M$74*100%</f>
        <v>0.012556615506603783</v>
      </c>
      <c r="O23" s="31"/>
      <c r="P23" s="15"/>
      <c r="Q23" s="29"/>
    </row>
    <row r="24" spans="1:17" ht="15.75">
      <c r="A24" s="7">
        <v>9</v>
      </c>
      <c r="B24" s="16" t="s">
        <v>55</v>
      </c>
      <c r="C24" s="16" t="str">
        <f>VLOOKUP($B24,'[1]Sheet1'!$C$4:$D$65,2,0)</f>
        <v>Дэү Секьюритис Монгол ХХК</v>
      </c>
      <c r="D24" s="6" t="s">
        <v>9</v>
      </c>
      <c r="E24" s="5" t="s">
        <v>9</v>
      </c>
      <c r="F24" s="5" t="s">
        <v>9</v>
      </c>
      <c r="G24" s="22">
        <v>0</v>
      </c>
      <c r="H24" s="22">
        <v>325724020</v>
      </c>
      <c r="I24" s="22">
        <v>0</v>
      </c>
      <c r="J24" s="22">
        <v>0</v>
      </c>
      <c r="K24" s="22">
        <v>262428689</v>
      </c>
      <c r="L24" s="12">
        <v>588152709</v>
      </c>
      <c r="M24" s="17">
        <v>6725547364</v>
      </c>
      <c r="N24" s="13">
        <f>M24/$M$74*100%</f>
        <v>0.011561822277724343</v>
      </c>
      <c r="O24" s="31"/>
      <c r="P24" s="15"/>
      <c r="Q24" s="29"/>
    </row>
    <row r="25" spans="1:17" ht="15.75">
      <c r="A25" s="7">
        <v>10</v>
      </c>
      <c r="B25" s="16" t="s">
        <v>37</v>
      </c>
      <c r="C25" s="16" t="str">
        <f>VLOOKUP($B25,'[1]Sheet1'!$C$4:$D$65,2,0)</f>
        <v>Эм Ай Би Жи ХХК</v>
      </c>
      <c r="D25" s="6" t="s">
        <v>9</v>
      </c>
      <c r="E25" s="5" t="s">
        <v>9</v>
      </c>
      <c r="F25" s="5"/>
      <c r="G25" s="22">
        <v>0</v>
      </c>
      <c r="H25" s="22">
        <v>0</v>
      </c>
      <c r="I25" s="22">
        <v>0</v>
      </c>
      <c r="J25" s="22">
        <v>0</v>
      </c>
      <c r="K25" s="22">
        <v>426891900</v>
      </c>
      <c r="L25" s="12">
        <v>426891900</v>
      </c>
      <c r="M25" s="17">
        <v>3526255817</v>
      </c>
      <c r="N25" s="13">
        <f>M25/$M$74*100%</f>
        <v>0.0060619516680792285</v>
      </c>
      <c r="O25" s="31"/>
      <c r="P25" s="15"/>
      <c r="Q25" s="29"/>
    </row>
    <row r="26" spans="1:17" ht="15.75">
      <c r="A26" s="7">
        <v>11</v>
      </c>
      <c r="B26" s="16" t="s">
        <v>23</v>
      </c>
      <c r="C26" s="16" t="str">
        <f>VLOOKUP($B26,'[1]Sheet1'!$C$4:$D$65,2,0)</f>
        <v>Дэлгэрхангай секюритиз ХХК</v>
      </c>
      <c r="D26" s="6" t="s">
        <v>9</v>
      </c>
      <c r="E26" s="5"/>
      <c r="F26" s="5"/>
      <c r="G26" s="22">
        <v>17697986</v>
      </c>
      <c r="H26" s="22">
        <v>0</v>
      </c>
      <c r="I26" s="22">
        <v>0</v>
      </c>
      <c r="J26" s="22">
        <v>4992000</v>
      </c>
      <c r="K26" s="22">
        <v>0</v>
      </c>
      <c r="L26" s="12">
        <v>22689986</v>
      </c>
      <c r="M26" s="17">
        <v>2978428404</v>
      </c>
      <c r="N26" s="13">
        <f>M26/$M$74*100%</f>
        <v>0.005120186954343804</v>
      </c>
      <c r="O26" s="31"/>
      <c r="P26" s="15"/>
      <c r="Q26" s="29"/>
    </row>
    <row r="27" spans="1:17" ht="15.75" customHeight="1">
      <c r="A27" s="7">
        <v>12</v>
      </c>
      <c r="B27" s="16" t="s">
        <v>107</v>
      </c>
      <c r="C27" s="16" t="str">
        <f>VLOOKUP($B27,'[1]Sheet1'!$C$4:$D$65,2,0)</f>
        <v>Лайфтайм инвестмент ХХК</v>
      </c>
      <c r="D27" s="6" t="s">
        <v>9</v>
      </c>
      <c r="E27" s="5" t="s">
        <v>9</v>
      </c>
      <c r="F27" s="5"/>
      <c r="G27" s="22">
        <v>0</v>
      </c>
      <c r="H27" s="22">
        <v>0</v>
      </c>
      <c r="I27" s="22">
        <v>2279717600</v>
      </c>
      <c r="J27" s="22">
        <v>0</v>
      </c>
      <c r="K27" s="22">
        <v>0</v>
      </c>
      <c r="L27" s="12">
        <v>2279717600</v>
      </c>
      <c r="M27" s="17">
        <v>2279717600</v>
      </c>
      <c r="N27" s="13">
        <f>M27/$M$74*100%</f>
        <v>0.00391904008819947</v>
      </c>
      <c r="O27" s="31"/>
      <c r="P27" s="15"/>
      <c r="Q27" s="29"/>
    </row>
    <row r="28" spans="1:17" ht="15" customHeight="1">
      <c r="A28" s="7">
        <v>13</v>
      </c>
      <c r="B28" s="16" t="s">
        <v>77</v>
      </c>
      <c r="C28" s="16" t="str">
        <f>VLOOKUP($B28,'[1]Sheet1'!$C$4:$D$65,2,0)</f>
        <v>Алтан хоромсог ХХК</v>
      </c>
      <c r="D28" s="6" t="s">
        <v>9</v>
      </c>
      <c r="E28" s="5"/>
      <c r="F28" s="5"/>
      <c r="G28" s="22">
        <v>13543845</v>
      </c>
      <c r="H28" s="22">
        <v>0</v>
      </c>
      <c r="I28" s="22">
        <v>0</v>
      </c>
      <c r="J28" s="22">
        <v>0</v>
      </c>
      <c r="K28" s="22">
        <v>0</v>
      </c>
      <c r="L28" s="12">
        <v>13543845</v>
      </c>
      <c r="M28" s="17">
        <v>1569540430</v>
      </c>
      <c r="N28" s="13">
        <f>M28/$M$74*100%</f>
        <v>0.002698181505121439</v>
      </c>
      <c r="O28" s="31"/>
      <c r="P28" s="15"/>
      <c r="Q28" s="29"/>
    </row>
    <row r="29" spans="1:17" ht="15.75">
      <c r="A29" s="7">
        <v>14</v>
      </c>
      <c r="B29" s="16" t="s">
        <v>81</v>
      </c>
      <c r="C29" s="16" t="str">
        <f>VLOOKUP($B29,'[1]Sheet1'!$C$4:$D$65,2,0)</f>
        <v>Гүүдсек ХХК</v>
      </c>
      <c r="D29" s="6" t="s">
        <v>9</v>
      </c>
      <c r="E29" s="5"/>
      <c r="F29" s="5" t="s">
        <v>9</v>
      </c>
      <c r="G29" s="22">
        <v>6796980</v>
      </c>
      <c r="H29" s="22">
        <v>0</v>
      </c>
      <c r="I29" s="22">
        <v>0</v>
      </c>
      <c r="J29" s="22">
        <v>0</v>
      </c>
      <c r="K29" s="22">
        <v>0</v>
      </c>
      <c r="L29" s="12">
        <v>6796980</v>
      </c>
      <c r="M29" s="17">
        <v>1346999160</v>
      </c>
      <c r="N29" s="13">
        <f>M29/$M$74*100%</f>
        <v>0.002315612998211275</v>
      </c>
      <c r="O29" s="31"/>
      <c r="P29" s="15"/>
      <c r="Q29" s="29"/>
    </row>
    <row r="30" spans="1:17" ht="15.75">
      <c r="A30" s="7">
        <v>15</v>
      </c>
      <c r="B30" s="16" t="s">
        <v>79</v>
      </c>
      <c r="C30" s="16" t="str">
        <f>VLOOKUP($B30,'[1]Sheet1'!$C$4:$D$65,2,0)</f>
        <v>Эм Ай Си Си ХХК</v>
      </c>
      <c r="D30" s="6" t="s">
        <v>9</v>
      </c>
      <c r="E30" s="5" t="s">
        <v>9</v>
      </c>
      <c r="F30" s="5"/>
      <c r="G30" s="22">
        <v>5649820</v>
      </c>
      <c r="H30" s="22">
        <v>0</v>
      </c>
      <c r="I30" s="22">
        <v>0</v>
      </c>
      <c r="J30" s="22">
        <v>0</v>
      </c>
      <c r="K30" s="22">
        <v>0</v>
      </c>
      <c r="L30" s="12">
        <v>5649820</v>
      </c>
      <c r="M30" s="17">
        <v>1024685810</v>
      </c>
      <c r="N30" s="13">
        <f>M30/$M$74*100%</f>
        <v>0.0017615272905728084</v>
      </c>
      <c r="O30" s="31"/>
      <c r="P30" s="15"/>
      <c r="Q30" s="29"/>
    </row>
    <row r="31" spans="1:17" ht="15.75">
      <c r="A31" s="7">
        <v>16</v>
      </c>
      <c r="B31" s="16" t="s">
        <v>33</v>
      </c>
      <c r="C31" s="16" t="str">
        <f>VLOOKUP($B31,'[1]Sheet1'!$C$4:$D$65,2,0)</f>
        <v>Аргай бэст ХХК</v>
      </c>
      <c r="D31" s="6" t="s">
        <v>9</v>
      </c>
      <c r="E31" s="5"/>
      <c r="F31" s="5"/>
      <c r="G31" s="22">
        <v>24390866</v>
      </c>
      <c r="H31" s="22">
        <v>0</v>
      </c>
      <c r="I31" s="22">
        <v>0</v>
      </c>
      <c r="J31" s="22">
        <v>0</v>
      </c>
      <c r="K31" s="22">
        <v>0</v>
      </c>
      <c r="L31" s="12">
        <v>24390866</v>
      </c>
      <c r="M31" s="17">
        <v>929662674.74</v>
      </c>
      <c r="N31" s="13">
        <f>M31/$M$74*100%</f>
        <v>0.0015981739540058843</v>
      </c>
      <c r="O31" s="31"/>
      <c r="P31" s="15"/>
      <c r="Q31" s="29"/>
    </row>
    <row r="32" spans="1:17" ht="20.25" customHeight="1">
      <c r="A32" s="7">
        <v>17</v>
      </c>
      <c r="B32" s="16" t="s">
        <v>31</v>
      </c>
      <c r="C32" s="16" t="str">
        <f>VLOOKUP($B32,'[1]Sheet1'!$C$4:$D$65,2,0)</f>
        <v>Гендекс ХХК</v>
      </c>
      <c r="D32" s="6" t="s">
        <v>9</v>
      </c>
      <c r="E32" s="5"/>
      <c r="F32" s="5"/>
      <c r="G32" s="22">
        <v>72714305</v>
      </c>
      <c r="H32" s="22">
        <v>0</v>
      </c>
      <c r="I32" s="22">
        <v>0</v>
      </c>
      <c r="J32" s="22">
        <v>0</v>
      </c>
      <c r="K32" s="22">
        <v>0</v>
      </c>
      <c r="L32" s="12">
        <v>72714305</v>
      </c>
      <c r="M32" s="17">
        <v>740330756</v>
      </c>
      <c r="N32" s="13">
        <f>M32/$M$74*100%</f>
        <v>0.0012726953159860766</v>
      </c>
      <c r="O32" s="31"/>
      <c r="P32" s="15"/>
      <c r="Q32" s="29"/>
    </row>
    <row r="33" spans="1:17" ht="15.75">
      <c r="A33" s="7">
        <v>18</v>
      </c>
      <c r="B33" s="16" t="s">
        <v>43</v>
      </c>
      <c r="C33" s="16" t="str">
        <f>VLOOKUP($B33,'[1]Sheet1'!$C$4:$D$65,2,0)</f>
        <v>Гацуурт трейд ХХК</v>
      </c>
      <c r="D33" s="6" t="s">
        <v>9</v>
      </c>
      <c r="E33" s="5"/>
      <c r="F33" s="5"/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12">
        <v>0</v>
      </c>
      <c r="M33" s="17">
        <v>572719182</v>
      </c>
      <c r="N33" s="13">
        <f>M33/$M$74*100%</f>
        <v>0.000984555908827834</v>
      </c>
      <c r="O33" s="31"/>
      <c r="P33" s="15"/>
      <c r="Q33" s="29"/>
    </row>
    <row r="34" spans="1:17" ht="21" customHeight="1">
      <c r="A34" s="7">
        <v>19</v>
      </c>
      <c r="B34" s="16" t="s">
        <v>85</v>
      </c>
      <c r="C34" s="16" t="str">
        <f>VLOOKUP($B34,'[1]Sheet1'!$C$4:$D$65,2,0)</f>
        <v>Монгол секюритиес ХК</v>
      </c>
      <c r="D34" s="6" t="s">
        <v>9</v>
      </c>
      <c r="E34" s="5"/>
      <c r="F34" s="5"/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12">
        <v>0</v>
      </c>
      <c r="M34" s="17">
        <v>553468370</v>
      </c>
      <c r="N34" s="13">
        <f>M34/$M$74*100%</f>
        <v>0.0009514620273934004</v>
      </c>
      <c r="O34" s="31"/>
      <c r="P34" s="15"/>
      <c r="Q34" s="29"/>
    </row>
    <row r="35" spans="1:17" ht="15.75">
      <c r="A35" s="7">
        <v>20</v>
      </c>
      <c r="B35" s="16" t="s">
        <v>93</v>
      </c>
      <c r="C35" s="16" t="str">
        <f>VLOOKUP($B35,'[1]Sheet1'!$C$4:$D$65,2,0)</f>
        <v>Блүмсбюри секюритиес ХХК </v>
      </c>
      <c r="D35" s="6" t="s">
        <v>9</v>
      </c>
      <c r="E35" s="5" t="s">
        <v>9</v>
      </c>
      <c r="F35" s="5"/>
      <c r="G35" s="22">
        <v>0</v>
      </c>
      <c r="H35" s="22">
        <v>0</v>
      </c>
      <c r="I35" s="22">
        <v>0</v>
      </c>
      <c r="J35" s="22">
        <v>144000</v>
      </c>
      <c r="K35" s="22">
        <v>0</v>
      </c>
      <c r="L35" s="12">
        <v>144000</v>
      </c>
      <c r="M35" s="17">
        <v>519900821</v>
      </c>
      <c r="N35" s="13">
        <f>M35/$M$74*100%</f>
        <v>0.0008937563842937462</v>
      </c>
      <c r="O35" s="31"/>
      <c r="P35" s="15"/>
      <c r="Q35" s="29"/>
    </row>
    <row r="36" spans="1:17" ht="15.75">
      <c r="A36" s="7">
        <v>21</v>
      </c>
      <c r="B36" s="16" t="s">
        <v>51</v>
      </c>
      <c r="C36" s="16" t="str">
        <f>VLOOKUP($B36,'[1]Sheet1'!$C$4:$D$65,2,0)</f>
        <v>Зэргэд ХХК</v>
      </c>
      <c r="D36" s="6" t="s">
        <v>9</v>
      </c>
      <c r="E36" s="5"/>
      <c r="F36" s="5"/>
      <c r="G36" s="22">
        <v>15665103</v>
      </c>
      <c r="H36" s="22">
        <v>0</v>
      </c>
      <c r="I36" s="22">
        <v>0</v>
      </c>
      <c r="J36" s="22">
        <v>0</v>
      </c>
      <c r="K36" s="22">
        <v>0</v>
      </c>
      <c r="L36" s="12">
        <v>15665103</v>
      </c>
      <c r="M36" s="17">
        <v>455399320.7</v>
      </c>
      <c r="N36" s="13">
        <f>M36/$M$74*100%</f>
        <v>0.0007828724899795075</v>
      </c>
      <c r="O36" s="31"/>
      <c r="P36" s="15"/>
      <c r="Q36" s="29"/>
    </row>
    <row r="37" spans="1:17" ht="15" customHeight="1">
      <c r="A37" s="7">
        <v>22</v>
      </c>
      <c r="B37" s="16" t="s">
        <v>19</v>
      </c>
      <c r="C37" s="16" t="str">
        <f>VLOOKUP($B37,'[1]Sheet1'!$C$4:$D$65,2,0)</f>
        <v>Тулгат чандмань баян ХХК</v>
      </c>
      <c r="D37" s="6" t="s">
        <v>9</v>
      </c>
      <c r="E37" s="5"/>
      <c r="F37" s="5"/>
      <c r="G37" s="22">
        <v>10217470</v>
      </c>
      <c r="H37" s="22">
        <v>0</v>
      </c>
      <c r="I37" s="22">
        <v>0</v>
      </c>
      <c r="J37" s="22">
        <v>972000</v>
      </c>
      <c r="K37" s="22">
        <v>0</v>
      </c>
      <c r="L37" s="12">
        <v>11189470</v>
      </c>
      <c r="M37" s="17">
        <v>329570268.2</v>
      </c>
      <c r="N37" s="13">
        <f>M37/$M$74*100%</f>
        <v>0.0005665610042903783</v>
      </c>
      <c r="O37" s="31"/>
      <c r="P37" s="15"/>
      <c r="Q37" s="29"/>
    </row>
    <row r="38" spans="1:17" ht="17.25" customHeight="1">
      <c r="A38" s="7">
        <v>23</v>
      </c>
      <c r="B38" s="16" t="s">
        <v>65</v>
      </c>
      <c r="C38" s="16" t="str">
        <f>VLOOKUP($B38,'[1]Sheet1'!$C$4:$D$65,2,0)</f>
        <v>Гаүли ХХК</v>
      </c>
      <c r="D38" s="6" t="s">
        <v>9</v>
      </c>
      <c r="E38" s="5" t="s">
        <v>9</v>
      </c>
      <c r="F38" s="5"/>
      <c r="G38" s="22">
        <v>4246366</v>
      </c>
      <c r="H38" s="22">
        <v>0</v>
      </c>
      <c r="I38" s="22">
        <v>0</v>
      </c>
      <c r="J38" s="22">
        <v>0</v>
      </c>
      <c r="K38" s="22">
        <v>0</v>
      </c>
      <c r="L38" s="12">
        <v>4246366</v>
      </c>
      <c r="M38" s="17">
        <v>306641395.79999995</v>
      </c>
      <c r="N38" s="13">
        <f>M38/$M$74*100%</f>
        <v>0.0005271442054233562</v>
      </c>
      <c r="O38" s="31"/>
      <c r="P38" s="15"/>
      <c r="Q38" s="29"/>
    </row>
    <row r="39" spans="1:18" s="18" customFormat="1" ht="15.75">
      <c r="A39" s="7">
        <v>24</v>
      </c>
      <c r="B39" s="16" t="s">
        <v>57</v>
      </c>
      <c r="C39" s="16" t="str">
        <f>VLOOKUP($B39,'[1]Sheet1'!$C$4:$D$65,2,0)</f>
        <v>Бумбат-Алтай ХХК</v>
      </c>
      <c r="D39" s="6" t="s">
        <v>9</v>
      </c>
      <c r="E39" s="5"/>
      <c r="F39" s="5"/>
      <c r="G39" s="22">
        <v>16766243</v>
      </c>
      <c r="H39" s="22">
        <v>0</v>
      </c>
      <c r="I39" s="22">
        <v>0</v>
      </c>
      <c r="J39" s="22">
        <v>0</v>
      </c>
      <c r="K39" s="22">
        <v>0</v>
      </c>
      <c r="L39" s="12">
        <v>16766243</v>
      </c>
      <c r="M39" s="17">
        <v>280423204.6</v>
      </c>
      <c r="N39" s="13">
        <f>M39/$M$74*100%</f>
        <v>0.00048207277098214363</v>
      </c>
      <c r="O39" s="31"/>
      <c r="P39" s="15"/>
      <c r="Q39" s="29"/>
      <c r="R39" s="34"/>
    </row>
    <row r="40" spans="1:17" ht="15.75">
      <c r="A40" s="7">
        <v>25</v>
      </c>
      <c r="B40" s="16" t="s">
        <v>129</v>
      </c>
      <c r="C40" s="16" t="str">
        <f>VLOOKUP($B40,'[1]Sheet1'!$C$4:$D$65,2,0)</f>
        <v>Сикап ХХК</v>
      </c>
      <c r="D40" s="6" t="s">
        <v>9</v>
      </c>
      <c r="E40" s="5"/>
      <c r="F40" s="5"/>
      <c r="G40" s="22">
        <v>0</v>
      </c>
      <c r="H40" s="22">
        <v>0</v>
      </c>
      <c r="I40" s="22">
        <v>0</v>
      </c>
      <c r="J40" s="22">
        <v>0</v>
      </c>
      <c r="K40" s="22">
        <v>36075449</v>
      </c>
      <c r="L40" s="12">
        <v>36075449</v>
      </c>
      <c r="M40" s="17">
        <v>262944610</v>
      </c>
      <c r="N40" s="13">
        <f>M40/$M$74*100%</f>
        <v>0.00045202549103712464</v>
      </c>
      <c r="O40" s="31"/>
      <c r="P40" s="15"/>
      <c r="Q40" s="29"/>
    </row>
    <row r="41" spans="1:17" ht="18" customHeight="1">
      <c r="A41" s="7">
        <v>26</v>
      </c>
      <c r="B41" s="16" t="s">
        <v>59</v>
      </c>
      <c r="C41" s="16" t="str">
        <f>VLOOKUP($B41,'[1]Sheet1'!$C$4:$D$65,2,0)</f>
        <v>Санар ХХК</v>
      </c>
      <c r="D41" s="6" t="s">
        <v>9</v>
      </c>
      <c r="E41" s="5"/>
      <c r="F41" s="5"/>
      <c r="G41" s="22">
        <v>21520438</v>
      </c>
      <c r="H41" s="22">
        <v>0</v>
      </c>
      <c r="I41" s="22">
        <v>0</v>
      </c>
      <c r="J41" s="22">
        <v>0</v>
      </c>
      <c r="K41" s="22">
        <v>0</v>
      </c>
      <c r="L41" s="12">
        <v>21520438</v>
      </c>
      <c r="M41" s="17">
        <v>229120195</v>
      </c>
      <c r="N41" s="13">
        <f>M41/$M$74*100%</f>
        <v>0.0003938782721250561</v>
      </c>
      <c r="O41" s="31"/>
      <c r="P41" s="15"/>
      <c r="Q41" s="29"/>
    </row>
    <row r="42" spans="1:17" ht="15.75">
      <c r="A42" s="7">
        <v>27</v>
      </c>
      <c r="B42" s="16" t="s">
        <v>47</v>
      </c>
      <c r="C42" s="16" t="str">
        <f>VLOOKUP($B42,'[1]Sheet1'!$C$4:$D$65,2,0)</f>
        <v>Дархан брокер ХХК</v>
      </c>
      <c r="D42" s="6" t="s">
        <v>9</v>
      </c>
      <c r="E42" s="5"/>
      <c r="F42" s="5"/>
      <c r="G42" s="22">
        <v>11093633</v>
      </c>
      <c r="H42" s="22">
        <v>0</v>
      </c>
      <c r="I42" s="22">
        <v>0</v>
      </c>
      <c r="J42" s="22">
        <v>0</v>
      </c>
      <c r="K42" s="22">
        <v>0</v>
      </c>
      <c r="L42" s="12">
        <v>11093633</v>
      </c>
      <c r="M42" s="17">
        <v>225076823.98</v>
      </c>
      <c r="N42" s="13">
        <f>M42/$M$74*100%</f>
        <v>0.00038692735280116964</v>
      </c>
      <c r="O42" s="31"/>
      <c r="P42" s="15"/>
      <c r="Q42" s="29"/>
    </row>
    <row r="43" spans="1:17" ht="15.75">
      <c r="A43" s="7">
        <v>28</v>
      </c>
      <c r="B43" s="16" t="s">
        <v>39</v>
      </c>
      <c r="C43" s="16" t="str">
        <f>VLOOKUP($B43,'[1]Sheet1'!$C$4:$D$65,2,0)</f>
        <v>Булган брокер ХХК</v>
      </c>
      <c r="D43" s="6" t="s">
        <v>9</v>
      </c>
      <c r="E43" s="5"/>
      <c r="F43" s="5"/>
      <c r="G43" s="22">
        <v>8091665</v>
      </c>
      <c r="H43" s="22">
        <v>0</v>
      </c>
      <c r="I43" s="22">
        <v>0</v>
      </c>
      <c r="J43" s="22">
        <v>0</v>
      </c>
      <c r="K43" s="22">
        <v>0</v>
      </c>
      <c r="L43" s="12">
        <v>8091665</v>
      </c>
      <c r="M43" s="17">
        <v>220368609</v>
      </c>
      <c r="N43" s="13">
        <f>M43/$M$74*100%</f>
        <v>0.00037883350676932726</v>
      </c>
      <c r="O43" s="31"/>
      <c r="P43" s="15"/>
      <c r="Q43" s="29"/>
    </row>
    <row r="44" spans="1:17" ht="15.75">
      <c r="A44" s="7">
        <v>29</v>
      </c>
      <c r="B44" s="16" t="s">
        <v>61</v>
      </c>
      <c r="C44" s="16" t="str">
        <f>VLOOKUP($B44,'[1]Sheet1'!$C$4:$D$65,2,0)</f>
        <v>Азиа Пасифик секьюритис ХХК</v>
      </c>
      <c r="D44" s="6" t="s">
        <v>9</v>
      </c>
      <c r="E44" s="5" t="s">
        <v>9</v>
      </c>
      <c r="F44" s="5"/>
      <c r="G44" s="22">
        <v>25995174</v>
      </c>
      <c r="H44" s="22">
        <v>0</v>
      </c>
      <c r="I44" s="22">
        <v>0</v>
      </c>
      <c r="J44" s="22">
        <v>0</v>
      </c>
      <c r="K44" s="22">
        <v>0</v>
      </c>
      <c r="L44" s="12">
        <v>25995174</v>
      </c>
      <c r="M44" s="17">
        <v>187490210.92000002</v>
      </c>
      <c r="N44" s="13">
        <f>M44/$M$74*100%</f>
        <v>0.0003223125762333256</v>
      </c>
      <c r="O44" s="31"/>
      <c r="P44" s="15"/>
      <c r="Q44" s="29"/>
    </row>
    <row r="45" spans="1:17" ht="15.75">
      <c r="A45" s="7">
        <v>30</v>
      </c>
      <c r="B45" s="16" t="s">
        <v>71</v>
      </c>
      <c r="C45" s="16" t="str">
        <f>VLOOKUP($B45,'[1]Sheet1'!$C$4:$D$65,2,0)</f>
        <v>Масдак ХХК</v>
      </c>
      <c r="D45" s="6" t="s">
        <v>9</v>
      </c>
      <c r="E45" s="5"/>
      <c r="F45" s="5"/>
      <c r="G45" s="22">
        <v>5221273</v>
      </c>
      <c r="H45" s="22">
        <v>0</v>
      </c>
      <c r="I45" s="22">
        <v>0</v>
      </c>
      <c r="J45" s="22">
        <v>0</v>
      </c>
      <c r="K45" s="22">
        <v>0</v>
      </c>
      <c r="L45" s="12">
        <v>5221273</v>
      </c>
      <c r="M45" s="17">
        <v>159485418.86</v>
      </c>
      <c r="N45" s="13">
        <f>M45/$M$74*100%</f>
        <v>0.0002741698138381806</v>
      </c>
      <c r="O45" s="31"/>
      <c r="P45" s="15"/>
      <c r="Q45" s="29"/>
    </row>
    <row r="46" spans="1:17" ht="15.75">
      <c r="A46" s="7">
        <v>31</v>
      </c>
      <c r="B46" s="16" t="s">
        <v>75</v>
      </c>
      <c r="C46" s="16" t="str">
        <f>VLOOKUP($B46,'[1]Sheet1'!$C$4:$D$65,2,0)</f>
        <v>Таван богд ХХК</v>
      </c>
      <c r="D46" s="6" t="s">
        <v>9</v>
      </c>
      <c r="E46" s="5"/>
      <c r="F46" s="5"/>
      <c r="G46" s="22">
        <v>7694459</v>
      </c>
      <c r="H46" s="22">
        <v>0</v>
      </c>
      <c r="I46" s="22">
        <v>0</v>
      </c>
      <c r="J46" s="22">
        <v>0</v>
      </c>
      <c r="K46" s="22">
        <v>0</v>
      </c>
      <c r="L46" s="12">
        <v>7694459</v>
      </c>
      <c r="M46" s="17">
        <v>157394437</v>
      </c>
      <c r="N46" s="13">
        <f>M46/$M$74*100%</f>
        <v>0.00027057522750299686</v>
      </c>
      <c r="O46" s="31"/>
      <c r="P46" s="15"/>
      <c r="Q46" s="29"/>
    </row>
    <row r="47" spans="1:17" ht="15.75">
      <c r="A47" s="7">
        <v>32</v>
      </c>
      <c r="B47" s="16" t="s">
        <v>123</v>
      </c>
      <c r="C47" s="16" t="str">
        <f>VLOOKUP($B47,'[1]Sheet1'!$C$4:$D$65,2,0)</f>
        <v>Фронтиер ХХК</v>
      </c>
      <c r="D47" s="6" t="s">
        <v>9</v>
      </c>
      <c r="E47" s="5" t="s">
        <v>9</v>
      </c>
      <c r="F47" s="5"/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12">
        <v>0</v>
      </c>
      <c r="M47" s="17">
        <v>109900952</v>
      </c>
      <c r="N47" s="13">
        <f>M47/$M$74*100%</f>
        <v>0.00018892964489079073</v>
      </c>
      <c r="O47" s="31"/>
      <c r="P47" s="15"/>
      <c r="Q47" s="29"/>
    </row>
    <row r="48" spans="1:17" ht="15" customHeight="1">
      <c r="A48" s="7">
        <v>33</v>
      </c>
      <c r="B48" s="16" t="s">
        <v>91</v>
      </c>
      <c r="C48" s="16" t="str">
        <f>VLOOKUP($B48,'[1]Sheet1'!$C$4:$D$65,2,0)</f>
        <v>АСЕ энд Т Капитал ХХК</v>
      </c>
      <c r="D48" s="6" t="s">
        <v>9</v>
      </c>
      <c r="E48" s="5" t="s">
        <v>9</v>
      </c>
      <c r="F48" s="5" t="s">
        <v>9</v>
      </c>
      <c r="G48" s="22">
        <v>1041050</v>
      </c>
      <c r="H48" s="22">
        <v>0</v>
      </c>
      <c r="I48" s="22">
        <v>0</v>
      </c>
      <c r="J48" s="22">
        <v>0</v>
      </c>
      <c r="K48" s="22">
        <v>5426904</v>
      </c>
      <c r="L48" s="12">
        <v>6467954</v>
      </c>
      <c r="M48" s="17">
        <v>84495487</v>
      </c>
      <c r="N48" s="13">
        <f>M48/$M$74*100%</f>
        <v>0.00014525536006079753</v>
      </c>
      <c r="O48" s="31"/>
      <c r="P48" s="15"/>
      <c r="Q48" s="29"/>
    </row>
    <row r="49" spans="1:17" ht="15.75">
      <c r="A49" s="7">
        <v>34</v>
      </c>
      <c r="B49" s="16" t="s">
        <v>53</v>
      </c>
      <c r="C49" s="16" t="str">
        <f>VLOOKUP($B49,'[1]Sheet1'!$C$4:$D$65,2,0)</f>
        <v>Мэргэн санаа ХХК</v>
      </c>
      <c r="D49" s="6" t="s">
        <v>9</v>
      </c>
      <c r="E49" s="5"/>
      <c r="F49" s="5"/>
      <c r="G49" s="22">
        <v>1635090</v>
      </c>
      <c r="H49" s="22">
        <v>0</v>
      </c>
      <c r="I49" s="22">
        <v>0</v>
      </c>
      <c r="J49" s="22">
        <v>0</v>
      </c>
      <c r="K49" s="22">
        <v>0</v>
      </c>
      <c r="L49" s="12">
        <v>1635090</v>
      </c>
      <c r="M49" s="17">
        <v>77377288</v>
      </c>
      <c r="N49" s="13">
        <f>M49/$M$74*100%</f>
        <v>0.00013301853422027174</v>
      </c>
      <c r="O49" s="31"/>
      <c r="P49" s="15"/>
      <c r="Q49" s="29"/>
    </row>
    <row r="50" spans="1:17" ht="15.75">
      <c r="A50" s="7">
        <v>35</v>
      </c>
      <c r="B50" s="16" t="s">
        <v>45</v>
      </c>
      <c r="C50" s="16" t="str">
        <f>VLOOKUP($B50,'[1]Sheet1'!$C$4:$D$65,2,0)</f>
        <v>Нэйшнл секюритис ХХК</v>
      </c>
      <c r="D50" s="6" t="s">
        <v>9</v>
      </c>
      <c r="E50" s="5" t="s">
        <v>9</v>
      </c>
      <c r="F50" s="5" t="s">
        <v>9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12">
        <v>0</v>
      </c>
      <c r="M50" s="17">
        <v>72835895.52</v>
      </c>
      <c r="N50" s="13">
        <f>M50/$M$74*100%</f>
        <v>0.0001252114711062406</v>
      </c>
      <c r="O50" s="31"/>
      <c r="P50" s="15"/>
      <c r="Q50" s="29"/>
    </row>
    <row r="51" spans="1:17" ht="15.75">
      <c r="A51" s="7">
        <v>36</v>
      </c>
      <c r="B51" s="16" t="s">
        <v>41</v>
      </c>
      <c r="C51" s="16" t="str">
        <f>VLOOKUP($B51,'[1]Sheet1'!$C$4:$D$65,2,0)</f>
        <v>Евразиа капитал холдинг ХК</v>
      </c>
      <c r="D51" s="6" t="s">
        <v>9</v>
      </c>
      <c r="E51" s="5" t="s">
        <v>9</v>
      </c>
      <c r="F51" s="5" t="s">
        <v>9</v>
      </c>
      <c r="G51" s="22">
        <v>132544.98</v>
      </c>
      <c r="H51" s="22">
        <v>0</v>
      </c>
      <c r="I51" s="22">
        <v>0</v>
      </c>
      <c r="J51" s="22">
        <v>0</v>
      </c>
      <c r="K51" s="22">
        <v>0</v>
      </c>
      <c r="L51" s="12">
        <v>132544.98</v>
      </c>
      <c r="M51" s="17">
        <v>69506507.98</v>
      </c>
      <c r="N51" s="13">
        <f>M51/$M$74*100%</f>
        <v>0.00011948795375548989</v>
      </c>
      <c r="O51" s="31"/>
      <c r="P51" s="15"/>
      <c r="Q51" s="29"/>
    </row>
    <row r="52" spans="1:17" ht="15.75">
      <c r="A52" s="7">
        <v>37</v>
      </c>
      <c r="B52" s="16" t="s">
        <v>73</v>
      </c>
      <c r="C52" s="16" t="s">
        <v>144</v>
      </c>
      <c r="D52" s="6" t="s">
        <v>9</v>
      </c>
      <c r="E52" s="5" t="s">
        <v>9</v>
      </c>
      <c r="F52" s="5" t="s">
        <v>9</v>
      </c>
      <c r="G52" s="22">
        <v>4109300</v>
      </c>
      <c r="H52" s="22">
        <v>0</v>
      </c>
      <c r="I52" s="22">
        <v>0</v>
      </c>
      <c r="J52" s="22">
        <v>8400000</v>
      </c>
      <c r="K52" s="22">
        <v>0</v>
      </c>
      <c r="L52" s="12">
        <v>12509300</v>
      </c>
      <c r="M52" s="17">
        <v>66825087.84</v>
      </c>
      <c r="N52" s="13">
        <f>M52/$M$74*100%</f>
        <v>0.00011487835078450548</v>
      </c>
      <c r="O52" s="31"/>
      <c r="P52" s="15"/>
      <c r="Q52" s="29"/>
    </row>
    <row r="53" spans="1:17" ht="18" customHeight="1">
      <c r="A53" s="7">
        <v>38</v>
      </c>
      <c r="B53" s="16" t="s">
        <v>69</v>
      </c>
      <c r="C53" s="16" t="str">
        <f>VLOOKUP($B53,'[1]Sheet1'!$C$4:$D$65,2,0)</f>
        <v>Өндөрхаан инвест ХХК</v>
      </c>
      <c r="D53" s="6" t="s">
        <v>9</v>
      </c>
      <c r="E53" s="5"/>
      <c r="F53" s="5"/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12">
        <v>0</v>
      </c>
      <c r="M53" s="17">
        <v>54584681</v>
      </c>
      <c r="N53" s="13">
        <f>M53/$M$74*100%</f>
        <v>9.383598786120699E-05</v>
      </c>
      <c r="O53" s="31"/>
      <c r="P53" s="15"/>
      <c r="Q53" s="29"/>
    </row>
    <row r="54" spans="1:17" ht="15.75">
      <c r="A54" s="7">
        <v>39</v>
      </c>
      <c r="B54" s="16" t="s">
        <v>99</v>
      </c>
      <c r="C54" s="16" t="str">
        <f>VLOOKUP($B54,'[1]Sheet1'!$C$4:$D$65,2,0)</f>
        <v>Эм Даблью Ти Эс ХХК</v>
      </c>
      <c r="D54" s="6" t="s">
        <v>9</v>
      </c>
      <c r="E54" s="5"/>
      <c r="F54" s="5"/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12">
        <v>0</v>
      </c>
      <c r="M54" s="17">
        <v>43384286</v>
      </c>
      <c r="N54" s="13">
        <f>M54/$M$74*100%</f>
        <v>7.458149905580895E-05</v>
      </c>
      <c r="O54" s="31"/>
      <c r="P54" s="15"/>
      <c r="Q54" s="29"/>
    </row>
    <row r="55" spans="1:17" ht="16.5" customHeight="1">
      <c r="A55" s="7">
        <v>40</v>
      </c>
      <c r="B55" s="16" t="s">
        <v>89</v>
      </c>
      <c r="C55" s="16" t="str">
        <f>VLOOKUP($B55,'[1]Sheet1'!$C$4:$D$65,2,0)</f>
        <v>Зэт жи би ХХК</v>
      </c>
      <c r="D55" s="6" t="s">
        <v>9</v>
      </c>
      <c r="E55" s="5"/>
      <c r="F55" s="5"/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2">
        <v>0</v>
      </c>
      <c r="M55" s="17">
        <v>33305951</v>
      </c>
      <c r="N55" s="13">
        <f>M55/$M$74*100%</f>
        <v>5.7255932552614076E-05</v>
      </c>
      <c r="O55" s="31"/>
      <c r="P55" s="15"/>
      <c r="Q55" s="29"/>
    </row>
    <row r="56" spans="1:17" ht="14.25" customHeight="1">
      <c r="A56" s="7">
        <v>41</v>
      </c>
      <c r="B56" s="16" t="s">
        <v>87</v>
      </c>
      <c r="C56" s="16" t="str">
        <f>VLOOKUP($B56,'[1]Sheet1'!$C$4:$D$65,2,0)</f>
        <v>Блюскай секьюритиз ХК</v>
      </c>
      <c r="D56" s="6" t="s">
        <v>9</v>
      </c>
      <c r="E56" s="5"/>
      <c r="F56" s="5"/>
      <c r="G56" s="22">
        <v>179350</v>
      </c>
      <c r="H56" s="22">
        <v>0</v>
      </c>
      <c r="I56" s="22">
        <v>0</v>
      </c>
      <c r="J56" s="22">
        <v>0</v>
      </c>
      <c r="K56" s="22">
        <v>0</v>
      </c>
      <c r="L56" s="12">
        <v>179350</v>
      </c>
      <c r="M56" s="17">
        <v>30968011</v>
      </c>
      <c r="N56" s="13">
        <f>M56/$M$74*100%</f>
        <v>5.323680290962449E-05</v>
      </c>
      <c r="O56" s="31"/>
      <c r="P56" s="15"/>
      <c r="Q56" s="29"/>
    </row>
    <row r="57" spans="1:17" ht="15.75">
      <c r="A57" s="7">
        <v>42</v>
      </c>
      <c r="B57" s="16" t="s">
        <v>131</v>
      </c>
      <c r="C57" s="16" t="str">
        <f>VLOOKUP($B57,'[1]Sheet1'!$C$4:$D$65,2,0)</f>
        <v>Эс Жи Капитал ХХК</v>
      </c>
      <c r="D57" s="6" t="s">
        <v>9</v>
      </c>
      <c r="E57" s="5" t="s">
        <v>9</v>
      </c>
      <c r="F57" s="5" t="s">
        <v>9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12">
        <v>0</v>
      </c>
      <c r="M57" s="17">
        <v>26194880</v>
      </c>
      <c r="N57" s="13">
        <f>M57/$M$74*100%</f>
        <v>4.503136038673147E-05</v>
      </c>
      <c r="O57" s="31"/>
      <c r="P57" s="15"/>
      <c r="Q57" s="29"/>
    </row>
    <row r="58" spans="1:17" ht="15.75">
      <c r="A58" s="7">
        <v>43</v>
      </c>
      <c r="B58" s="16" t="s">
        <v>67</v>
      </c>
      <c r="C58" s="16" t="str">
        <f>VLOOKUP($B58,'[1]Sheet1'!$C$4:$D$65,2,0)</f>
        <v>Гранддевелопмент ХХК</v>
      </c>
      <c r="D58" s="6" t="s">
        <v>9</v>
      </c>
      <c r="E58" s="5"/>
      <c r="F58" s="5"/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12">
        <v>0</v>
      </c>
      <c r="M58" s="17">
        <v>5240255</v>
      </c>
      <c r="N58" s="13">
        <f>M58/$M$74*100%</f>
        <v>9.008470793657827E-06</v>
      </c>
      <c r="O58" s="31"/>
      <c r="P58" s="15"/>
      <c r="Q58" s="29"/>
    </row>
    <row r="59" spans="1:17" ht="15.75">
      <c r="A59" s="7">
        <v>44</v>
      </c>
      <c r="B59" s="16" t="s">
        <v>109</v>
      </c>
      <c r="C59" s="16" t="str">
        <f>VLOOKUP($B59,'[1]Sheet1'!$C$4:$D$65,2,0)</f>
        <v>Эф Си Икс ХХК</v>
      </c>
      <c r="D59" s="6" t="s">
        <v>9</v>
      </c>
      <c r="E59" s="5"/>
      <c r="F59" s="5"/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12">
        <v>0</v>
      </c>
      <c r="M59" s="17">
        <v>4137900</v>
      </c>
      <c r="N59" s="13">
        <f>M59/$M$74*100%</f>
        <v>7.11342316300957E-06</v>
      </c>
      <c r="O59" s="31"/>
      <c r="P59" s="15"/>
      <c r="Q59" s="29"/>
    </row>
    <row r="60" spans="1:17" ht="15.75">
      <c r="A60" s="7">
        <v>45</v>
      </c>
      <c r="B60" s="16" t="s">
        <v>95</v>
      </c>
      <c r="C60" s="16" t="str">
        <f>VLOOKUP($B60,'[1]Sheet1'!$C$4:$D$65,2,0)</f>
        <v>Капитал маркет корпораци ХХК</v>
      </c>
      <c r="D60" s="6" t="s">
        <v>9</v>
      </c>
      <c r="E60" s="5" t="s">
        <v>9</v>
      </c>
      <c r="F60" s="5"/>
      <c r="G60" s="22">
        <v>270000</v>
      </c>
      <c r="H60" s="22">
        <v>0</v>
      </c>
      <c r="I60" s="22">
        <v>0</v>
      </c>
      <c r="J60" s="22">
        <v>0</v>
      </c>
      <c r="K60" s="22">
        <v>0</v>
      </c>
      <c r="L60" s="12">
        <v>270000</v>
      </c>
      <c r="M60" s="17">
        <v>270000</v>
      </c>
      <c r="N60" s="13">
        <f>M60/$M$74*100%</f>
        <v>4.6415434254394355E-07</v>
      </c>
      <c r="O60" s="31"/>
      <c r="P60" s="15"/>
      <c r="Q60" s="29"/>
    </row>
    <row r="61" spans="1:17" ht="15.75">
      <c r="A61" s="7">
        <v>46</v>
      </c>
      <c r="B61" s="16" t="s">
        <v>119</v>
      </c>
      <c r="C61" s="16" t="str">
        <f>VLOOKUP($B61,'[1]Sheet1'!$C$4:$D$65,2,0)</f>
        <v>Блэкстоун интернэйшнл ХХК</v>
      </c>
      <c r="D61" s="6" t="s">
        <v>9</v>
      </c>
      <c r="E61" s="5"/>
      <c r="F61" s="5"/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2">
        <v>0</v>
      </c>
      <c r="M61" s="17">
        <v>22254</v>
      </c>
      <c r="N61" s="13">
        <f>M61/$M$74*100%</f>
        <v>3.825663236656637E-08</v>
      </c>
      <c r="O61" s="31"/>
      <c r="P61" s="15"/>
      <c r="Q61" s="29"/>
    </row>
    <row r="62" spans="1:17" ht="15.75">
      <c r="A62" s="7">
        <v>47</v>
      </c>
      <c r="B62" s="16" t="s">
        <v>63</v>
      </c>
      <c r="C62" s="16" t="str">
        <f>VLOOKUP($B62,'[1]Sheet1'!$C$4:$D$65,2,0)</f>
        <v>Батс ХХК</v>
      </c>
      <c r="D62" s="6" t="s">
        <v>9</v>
      </c>
      <c r="E62" s="5"/>
      <c r="F62" s="5"/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12">
        <v>0</v>
      </c>
      <c r="M62" s="17">
        <v>0</v>
      </c>
      <c r="N62" s="13">
        <f>M62/$M$74*100%</f>
        <v>0</v>
      </c>
      <c r="O62" s="31"/>
      <c r="P62" s="15"/>
      <c r="Q62" s="29"/>
    </row>
    <row r="63" spans="1:17" ht="19.5" customHeight="1">
      <c r="A63" s="7">
        <v>48</v>
      </c>
      <c r="B63" s="16" t="s">
        <v>97</v>
      </c>
      <c r="C63" s="16" t="str">
        <f>VLOOKUP($B63,'[1]Sheet1'!$C$4:$D$65,2,0)</f>
        <v>Говийн ноён нуруу ХХК</v>
      </c>
      <c r="D63" s="6" t="s">
        <v>9</v>
      </c>
      <c r="E63" s="5"/>
      <c r="F63" s="5"/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12">
        <v>0</v>
      </c>
      <c r="M63" s="17">
        <v>0</v>
      </c>
      <c r="N63" s="13">
        <f>M63/$M$74*100%</f>
        <v>0</v>
      </c>
      <c r="O63" s="31"/>
      <c r="P63" s="15"/>
      <c r="Q63" s="29"/>
    </row>
    <row r="64" spans="1:17" ht="15.75">
      <c r="A64" s="7">
        <v>49</v>
      </c>
      <c r="B64" s="16" t="s">
        <v>101</v>
      </c>
      <c r="C64" s="16" t="str">
        <f>VLOOKUP($B64,'[1]Sheet1'!$C$4:$D$65,2,0)</f>
        <v>Финанс линк групп ХХК</v>
      </c>
      <c r="D64" s="6" t="s">
        <v>9</v>
      </c>
      <c r="E64" s="5"/>
      <c r="F64" s="5"/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12">
        <v>0</v>
      </c>
      <c r="M64" s="17">
        <v>0</v>
      </c>
      <c r="N64" s="13">
        <f>M64/$M$74*100%</f>
        <v>0</v>
      </c>
      <c r="O64" s="31"/>
      <c r="P64" s="15"/>
      <c r="Q64" s="29"/>
    </row>
    <row r="65" spans="1:17" ht="17.25" customHeight="1">
      <c r="A65" s="7">
        <v>50</v>
      </c>
      <c r="B65" s="16" t="s">
        <v>103</v>
      </c>
      <c r="C65" s="16" t="str">
        <f>VLOOKUP($B65,'[1]Sheet1'!$C$4:$D$65,2,0)</f>
        <v>Ди Си Эф ХХК</v>
      </c>
      <c r="D65" s="6" t="s">
        <v>9</v>
      </c>
      <c r="E65" s="5"/>
      <c r="F65" s="5"/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12">
        <v>0</v>
      </c>
      <c r="M65" s="17">
        <v>0</v>
      </c>
      <c r="N65" s="13">
        <f>M65/$M$74*100%</f>
        <v>0</v>
      </c>
      <c r="O65" s="31"/>
      <c r="P65" s="15"/>
      <c r="Q65" s="29"/>
    </row>
    <row r="66" spans="1:17" ht="15.75">
      <c r="A66" s="7">
        <v>51</v>
      </c>
      <c r="B66" s="16" t="s">
        <v>113</v>
      </c>
      <c r="C66" s="16" t="str">
        <f>VLOOKUP($B66,'[1]Sheet1'!$C$4:$D$65,2,0)</f>
        <v>Бага хээр ХХК</v>
      </c>
      <c r="D66" s="6" t="s">
        <v>9</v>
      </c>
      <c r="E66" s="5"/>
      <c r="F66" s="5"/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12">
        <v>0</v>
      </c>
      <c r="M66" s="17">
        <v>0</v>
      </c>
      <c r="N66" s="13">
        <f>M66/$M$74*100%</f>
        <v>0</v>
      </c>
      <c r="O66" s="31"/>
      <c r="P66" s="15"/>
      <c r="Q66" s="29"/>
    </row>
    <row r="67" spans="1:17" ht="15.75">
      <c r="A67" s="7">
        <v>52</v>
      </c>
      <c r="B67" s="16" t="s">
        <v>117</v>
      </c>
      <c r="C67" s="16" t="str">
        <f>VLOOKUP($B67,'[1]Sheet1'!$C$4:$D$65,2,0)</f>
        <v>Би Би Эс Эс ХХК</v>
      </c>
      <c r="D67" s="6" t="s">
        <v>9</v>
      </c>
      <c r="E67" s="5"/>
      <c r="F67" s="5"/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2">
        <v>0</v>
      </c>
      <c r="M67" s="17">
        <v>0</v>
      </c>
      <c r="N67" s="13">
        <f>M67/$M$74*100%</f>
        <v>0</v>
      </c>
      <c r="O67" s="31"/>
      <c r="P67" s="15"/>
      <c r="Q67" s="29"/>
    </row>
    <row r="68" spans="1:17" ht="15.75">
      <c r="A68" s="7">
        <v>53</v>
      </c>
      <c r="B68" s="16" t="s">
        <v>121</v>
      </c>
      <c r="C68" s="16" t="str">
        <f>VLOOKUP($B68,'[1]Sheet1'!$C$4:$D$65,2,0)</f>
        <v>Догсон ХХК</v>
      </c>
      <c r="D68" s="6" t="s">
        <v>9</v>
      </c>
      <c r="E68" s="5"/>
      <c r="F68" s="5"/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12">
        <v>0</v>
      </c>
      <c r="M68" s="17">
        <v>0</v>
      </c>
      <c r="N68" s="13">
        <f>M68/$M$74*100%</f>
        <v>0</v>
      </c>
      <c r="O68" s="31"/>
      <c r="P68" s="15"/>
      <c r="Q68" s="29"/>
    </row>
    <row r="69" spans="1:17" ht="15.75">
      <c r="A69" s="7">
        <v>54</v>
      </c>
      <c r="B69" s="16" t="s">
        <v>125</v>
      </c>
      <c r="C69" s="16" t="str">
        <f>VLOOKUP($B69,'[1]Sheet1'!$C$4:$D$65,2,0)</f>
        <v>Ай трейд ХХК</v>
      </c>
      <c r="D69" s="6" t="s">
        <v>9</v>
      </c>
      <c r="E69" s="5"/>
      <c r="F69" s="5"/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12">
        <v>0</v>
      </c>
      <c r="M69" s="17">
        <v>0</v>
      </c>
      <c r="N69" s="13">
        <f>M69/$M$74*100%</f>
        <v>0</v>
      </c>
      <c r="O69" s="31"/>
      <c r="P69" s="15"/>
      <c r="Q69" s="29"/>
    </row>
    <row r="70" spans="1:17" ht="15.75">
      <c r="A70" s="7">
        <v>55</v>
      </c>
      <c r="B70" s="16" t="s">
        <v>15</v>
      </c>
      <c r="C70" s="16" t="str">
        <f>VLOOKUP($B70,'[1]Sheet1'!$C$4:$D$65,2,0)</f>
        <v>Хүннү Эмпайр ХХК</v>
      </c>
      <c r="D70" s="6" t="s">
        <v>9</v>
      </c>
      <c r="E70" s="5"/>
      <c r="F70" s="5"/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12">
        <v>0</v>
      </c>
      <c r="M70" s="17">
        <v>0</v>
      </c>
      <c r="N70" s="13">
        <f>M70/$M$74*100%</f>
        <v>0</v>
      </c>
      <c r="O70" s="31"/>
      <c r="P70" s="15"/>
      <c r="Q70" s="29"/>
    </row>
    <row r="71" spans="1:17" ht="15.75">
      <c r="A71" s="7">
        <v>56</v>
      </c>
      <c r="B71" s="16" t="s">
        <v>127</v>
      </c>
      <c r="C71" s="16" t="str">
        <f>VLOOKUP($B71,'[1]Sheet1'!$C$4:$D$65,2,0)</f>
        <v>Превалент ХХК</v>
      </c>
      <c r="D71" s="6" t="s">
        <v>9</v>
      </c>
      <c r="E71" s="5" t="s">
        <v>9</v>
      </c>
      <c r="F71" s="5"/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12">
        <v>0</v>
      </c>
      <c r="M71" s="17">
        <v>0</v>
      </c>
      <c r="N71" s="13">
        <f>M71/$M$74*100%</f>
        <v>0</v>
      </c>
      <c r="O71" s="31"/>
      <c r="P71" s="15"/>
      <c r="Q71" s="29"/>
    </row>
    <row r="72" spans="1:17" ht="15.75">
      <c r="A72" s="7">
        <v>57</v>
      </c>
      <c r="B72" s="16" t="s">
        <v>133</v>
      </c>
      <c r="C72" s="16" t="str">
        <f>VLOOKUP($B72,'[1]Sheet1'!$C$4:$D$65,2,0)</f>
        <v>Тавантолгой хишиг ХХК</v>
      </c>
      <c r="D72" s="6" t="s">
        <v>9</v>
      </c>
      <c r="E72" s="5"/>
      <c r="F72" s="5"/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12">
        <v>0</v>
      </c>
      <c r="M72" s="17">
        <v>0</v>
      </c>
      <c r="N72" s="13">
        <f>M72/$M$74*100%</f>
        <v>0</v>
      </c>
      <c r="O72" s="31"/>
      <c r="P72" s="15"/>
      <c r="Q72" s="29"/>
    </row>
    <row r="73" spans="1:17" ht="18" customHeight="1">
      <c r="A73" s="7">
        <v>58</v>
      </c>
      <c r="B73" s="16" t="s">
        <v>137</v>
      </c>
      <c r="C73" s="16" t="str">
        <f>VLOOKUP($B73,'[1]Sheet1'!$C$4:$D$65,2,0)</f>
        <v>Зюс капитал ХХК</v>
      </c>
      <c r="D73" s="6" t="s">
        <v>9</v>
      </c>
      <c r="E73" s="5"/>
      <c r="F73" s="5" t="s">
        <v>9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2">
        <v>0</v>
      </c>
      <c r="M73" s="17">
        <v>0</v>
      </c>
      <c r="N73" s="13">
        <f>M73/$M$74*100%</f>
        <v>0</v>
      </c>
      <c r="O73" s="31"/>
      <c r="P73" s="15"/>
      <c r="Q73" s="29"/>
    </row>
    <row r="74" spans="1:14" ht="16.5" thickBot="1">
      <c r="A74" s="38" t="s">
        <v>10</v>
      </c>
      <c r="B74" s="39"/>
      <c r="C74" s="40"/>
      <c r="D74" s="8">
        <f>COUNTA(D16:D73)</f>
        <v>58</v>
      </c>
      <c r="E74" s="8">
        <f>COUNTA(E16:E73)</f>
        <v>22</v>
      </c>
      <c r="F74" s="8">
        <f>COUNTA(F16:F73)</f>
        <v>13</v>
      </c>
      <c r="G74" s="23">
        <f aca="true" t="shared" si="0" ref="G74:N74">SUM(G16:G73)</f>
        <v>987039610.3000001</v>
      </c>
      <c r="H74" s="27">
        <f t="shared" si="0"/>
        <v>3427763800</v>
      </c>
      <c r="I74" s="9">
        <f t="shared" si="0"/>
        <v>2279717600</v>
      </c>
      <c r="J74" s="9">
        <f t="shared" si="0"/>
        <v>38959128000</v>
      </c>
      <c r="K74" s="9">
        <f t="shared" si="0"/>
        <v>32970798456</v>
      </c>
      <c r="L74" s="9">
        <f t="shared" si="0"/>
        <v>78624447466.3</v>
      </c>
      <c r="M74" s="9">
        <f t="shared" si="0"/>
        <v>581703057048.1798</v>
      </c>
      <c r="N74" s="14">
        <f t="shared" si="0"/>
        <v>1.0000000000000002</v>
      </c>
    </row>
    <row r="75" spans="11:14" ht="15.75">
      <c r="K75" s="19"/>
      <c r="L75" s="4"/>
      <c r="N75" s="19"/>
    </row>
    <row r="76" spans="2:12" ht="27" customHeight="1">
      <c r="B76" s="41" t="s">
        <v>14</v>
      </c>
      <c r="C76" s="41"/>
      <c r="D76" s="41"/>
      <c r="E76" s="41"/>
      <c r="F76" s="41"/>
      <c r="H76" s="28"/>
      <c r="K76" s="19"/>
      <c r="L76" s="19"/>
    </row>
    <row r="77" spans="3:6" ht="27" customHeight="1">
      <c r="C77" s="35"/>
      <c r="D77" s="35"/>
      <c r="E77" s="35"/>
      <c r="F77" s="35"/>
    </row>
  </sheetData>
  <sheetProtection/>
  <mergeCells count="18"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  <mergeCell ref="C77:F77"/>
    <mergeCell ref="M14:M15"/>
    <mergeCell ref="A74:C74"/>
    <mergeCell ref="B76:F76"/>
    <mergeCell ref="G14:H14"/>
    <mergeCell ref="I14:I15"/>
    <mergeCell ref="K14:K15"/>
    <mergeCell ref="J14:J15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115</v>
      </c>
      <c r="B1" t="s">
        <v>116</v>
      </c>
      <c r="C1" t="s">
        <v>9</v>
      </c>
    </row>
    <row r="2" spans="1:5" ht="15">
      <c r="A2" t="s">
        <v>91</v>
      </c>
      <c r="B2" t="s">
        <v>92</v>
      </c>
      <c r="C2" t="s">
        <v>9</v>
      </c>
      <c r="D2" t="s">
        <v>9</v>
      </c>
      <c r="E2" t="s">
        <v>9</v>
      </c>
    </row>
    <row r="3" spans="1:3" ht="15">
      <c r="A3" t="s">
        <v>77</v>
      </c>
      <c r="B3" t="s">
        <v>78</v>
      </c>
      <c r="C3" t="s">
        <v>9</v>
      </c>
    </row>
    <row r="4" spans="1:4" ht="15">
      <c r="A4" t="s">
        <v>61</v>
      </c>
      <c r="B4" t="s">
        <v>62</v>
      </c>
      <c r="C4" t="s">
        <v>9</v>
      </c>
      <c r="D4" t="s">
        <v>9</v>
      </c>
    </row>
    <row r="5" spans="1:4" ht="15">
      <c r="A5" t="s">
        <v>49</v>
      </c>
      <c r="B5" t="s">
        <v>50</v>
      </c>
      <c r="C5" t="s">
        <v>9</v>
      </c>
      <c r="D5" t="s">
        <v>9</v>
      </c>
    </row>
    <row r="6" spans="1:3" ht="15">
      <c r="A6" t="s">
        <v>33</v>
      </c>
      <c r="B6" t="s">
        <v>34</v>
      </c>
      <c r="C6" t="s">
        <v>9</v>
      </c>
    </row>
    <row r="7" spans="1:3" ht="15">
      <c r="A7" t="s">
        <v>63</v>
      </c>
      <c r="B7" t="s">
        <v>64</v>
      </c>
      <c r="C7" t="s">
        <v>9</v>
      </c>
    </row>
    <row r="8" spans="1:3" ht="15">
      <c r="A8" t="s">
        <v>117</v>
      </c>
      <c r="B8" t="s">
        <v>118</v>
      </c>
      <c r="C8" t="s">
        <v>9</v>
      </c>
    </row>
    <row r="9" spans="1:5" ht="15">
      <c r="A9" t="s">
        <v>17</v>
      </c>
      <c r="B9" t="s">
        <v>18</v>
      </c>
      <c r="C9" t="s">
        <v>9</v>
      </c>
      <c r="D9" t="s">
        <v>9</v>
      </c>
      <c r="E9" t="s">
        <v>9</v>
      </c>
    </row>
    <row r="10" spans="1:3" ht="15">
      <c r="A10" t="s">
        <v>113</v>
      </c>
      <c r="B10" t="s">
        <v>114</v>
      </c>
      <c r="C10" t="s">
        <v>9</v>
      </c>
    </row>
    <row r="11" spans="1:3" ht="15">
      <c r="A11" t="s">
        <v>119</v>
      </c>
      <c r="B11" t="s">
        <v>120</v>
      </c>
      <c r="C11" t="s">
        <v>9</v>
      </c>
    </row>
    <row r="12" spans="1:4" ht="15">
      <c r="A12" t="s">
        <v>93</v>
      </c>
      <c r="B12" t="s">
        <v>94</v>
      </c>
      <c r="C12" t="s">
        <v>9</v>
      </c>
      <c r="D12" t="s">
        <v>9</v>
      </c>
    </row>
    <row r="13" spans="1:3" ht="15">
      <c r="A13" t="s">
        <v>87</v>
      </c>
      <c r="B13" t="s">
        <v>88</v>
      </c>
      <c r="C13" t="s">
        <v>9</v>
      </c>
    </row>
    <row r="14" spans="1:3" ht="15">
      <c r="A14" t="s">
        <v>39</v>
      </c>
      <c r="B14" t="s">
        <v>40</v>
      </c>
      <c r="C14" t="s">
        <v>9</v>
      </c>
    </row>
    <row r="15" spans="1:3" ht="15">
      <c r="A15" t="s">
        <v>57</v>
      </c>
      <c r="B15" t="s">
        <v>58</v>
      </c>
      <c r="C15" t="s">
        <v>9</v>
      </c>
    </row>
    <row r="16" spans="1:5" ht="15">
      <c r="A16" t="s">
        <v>55</v>
      </c>
      <c r="B16" t="s">
        <v>56</v>
      </c>
      <c r="C16" t="s">
        <v>9</v>
      </c>
      <c r="D16" t="s">
        <v>9</v>
      </c>
      <c r="E16" t="s">
        <v>9</v>
      </c>
    </row>
    <row r="17" spans="1:4" ht="15">
      <c r="A17" t="s">
        <v>95</v>
      </c>
      <c r="B17" t="s">
        <v>96</v>
      </c>
      <c r="C17" t="s">
        <v>9</v>
      </c>
      <c r="D17" t="s">
        <v>9</v>
      </c>
    </row>
    <row r="18" spans="1:3" ht="15">
      <c r="A18" t="s">
        <v>103</v>
      </c>
      <c r="B18" t="s">
        <v>104</v>
      </c>
      <c r="C18" t="s">
        <v>9</v>
      </c>
    </row>
    <row r="19" spans="1:3" ht="15">
      <c r="A19" t="s">
        <v>23</v>
      </c>
      <c r="B19" t="s">
        <v>24</v>
      </c>
      <c r="C19" t="s">
        <v>9</v>
      </c>
    </row>
    <row r="20" spans="1:3" ht="15">
      <c r="A20" t="s">
        <v>121</v>
      </c>
      <c r="B20" t="s">
        <v>122</v>
      </c>
      <c r="C20" t="s">
        <v>9</v>
      </c>
    </row>
    <row r="21" spans="1:3" ht="15">
      <c r="A21" t="s">
        <v>47</v>
      </c>
      <c r="B21" t="s">
        <v>48</v>
      </c>
      <c r="C21" t="s">
        <v>9</v>
      </c>
    </row>
    <row r="22" spans="1:5" ht="15">
      <c r="A22" t="s">
        <v>41</v>
      </c>
      <c r="B22" t="s">
        <v>42</v>
      </c>
      <c r="C22" t="s">
        <v>13</v>
      </c>
      <c r="D22" t="s">
        <v>9</v>
      </c>
      <c r="E22" t="s">
        <v>9</v>
      </c>
    </row>
    <row r="23" spans="1:4" ht="15">
      <c r="A23" t="s">
        <v>109</v>
      </c>
      <c r="B23" t="s">
        <v>110</v>
      </c>
      <c r="C23" t="s">
        <v>9</v>
      </c>
      <c r="D23" t="s">
        <v>9</v>
      </c>
    </row>
    <row r="24" spans="1:3" ht="15">
      <c r="A24" t="s">
        <v>101</v>
      </c>
      <c r="B24" t="s">
        <v>102</v>
      </c>
      <c r="C24" t="s">
        <v>9</v>
      </c>
    </row>
    <row r="25" spans="1:4" ht="15">
      <c r="A25" t="s">
        <v>123</v>
      </c>
      <c r="B25" t="s">
        <v>124</v>
      </c>
      <c r="C25" t="s">
        <v>9</v>
      </c>
      <c r="D25" t="s">
        <v>9</v>
      </c>
    </row>
    <row r="26" spans="1:3" ht="15">
      <c r="A26" t="s">
        <v>43</v>
      </c>
      <c r="B26" t="s">
        <v>44</v>
      </c>
      <c r="C26" t="s">
        <v>9</v>
      </c>
    </row>
    <row r="27" spans="1:4" ht="15">
      <c r="A27" t="s">
        <v>65</v>
      </c>
      <c r="B27" t="s">
        <v>66</v>
      </c>
      <c r="C27" t="s">
        <v>9</v>
      </c>
      <c r="D27" t="s">
        <v>9</v>
      </c>
    </row>
    <row r="28" spans="1:5" ht="15">
      <c r="A28" t="s">
        <v>67</v>
      </c>
      <c r="B28" t="s">
        <v>68</v>
      </c>
      <c r="C28" t="s">
        <v>9</v>
      </c>
      <c r="E28" t="s">
        <v>9</v>
      </c>
    </row>
    <row r="29" spans="1:3" ht="15">
      <c r="A29" t="s">
        <v>81</v>
      </c>
      <c r="B29" t="s">
        <v>82</v>
      </c>
      <c r="C29" t="s">
        <v>9</v>
      </c>
    </row>
    <row r="30" spans="1:3" ht="15">
      <c r="A30" t="s">
        <v>21</v>
      </c>
      <c r="B30" t="s">
        <v>22</v>
      </c>
      <c r="C30" t="s">
        <v>9</v>
      </c>
    </row>
    <row r="31" spans="1:5" ht="15">
      <c r="A31" t="s">
        <v>83</v>
      </c>
      <c r="B31" t="s">
        <v>84</v>
      </c>
      <c r="C31" t="s">
        <v>9</v>
      </c>
      <c r="E31" t="s">
        <v>9</v>
      </c>
    </row>
    <row r="32" spans="1:3" ht="15">
      <c r="A32" t="s">
        <v>31</v>
      </c>
      <c r="B32" t="s">
        <v>32</v>
      </c>
      <c r="C32" t="s">
        <v>9</v>
      </c>
    </row>
    <row r="33" spans="1:3" ht="15">
      <c r="A33" t="s">
        <v>97</v>
      </c>
      <c r="B33" t="s">
        <v>98</v>
      </c>
      <c r="C33" t="s">
        <v>9</v>
      </c>
    </row>
    <row r="34" spans="1:3" ht="15">
      <c r="A34" t="s">
        <v>15</v>
      </c>
      <c r="B34" t="s">
        <v>16</v>
      </c>
      <c r="C34" t="s">
        <v>9</v>
      </c>
    </row>
    <row r="35" spans="1:3" ht="15">
      <c r="A35" t="s">
        <v>125</v>
      </c>
      <c r="B35" t="s">
        <v>126</v>
      </c>
      <c r="C35" t="s">
        <v>9</v>
      </c>
    </row>
    <row r="36" spans="1:4" ht="15">
      <c r="A36" t="s">
        <v>107</v>
      </c>
      <c r="B36" t="s">
        <v>108</v>
      </c>
      <c r="C36" t="s">
        <v>9</v>
      </c>
      <c r="D36" t="s">
        <v>9</v>
      </c>
    </row>
    <row r="37" spans="1:3" ht="15">
      <c r="A37" t="s">
        <v>53</v>
      </c>
      <c r="B37" t="s">
        <v>54</v>
      </c>
      <c r="C37" t="s">
        <v>9</v>
      </c>
    </row>
    <row r="38" spans="1:4" ht="15">
      <c r="A38" t="s">
        <v>37</v>
      </c>
      <c r="B38" t="s">
        <v>38</v>
      </c>
      <c r="C38" t="s">
        <v>9</v>
      </c>
      <c r="D38" t="s">
        <v>9</v>
      </c>
    </row>
    <row r="39" spans="1:4" ht="15">
      <c r="A39" t="s">
        <v>79</v>
      </c>
      <c r="B39" t="s">
        <v>80</v>
      </c>
      <c r="C39" t="s">
        <v>9</v>
      </c>
      <c r="D39" t="s">
        <v>9</v>
      </c>
    </row>
    <row r="40" spans="1:5" ht="15">
      <c r="A40" t="s">
        <v>73</v>
      </c>
      <c r="B40" t="s">
        <v>74</v>
      </c>
      <c r="C40" t="s">
        <v>9</v>
      </c>
      <c r="D40" t="s">
        <v>9</v>
      </c>
      <c r="E40" t="s">
        <v>9</v>
      </c>
    </row>
    <row r="41" spans="1:3" ht="15">
      <c r="A41" t="s">
        <v>85</v>
      </c>
      <c r="B41" t="s">
        <v>86</v>
      </c>
      <c r="C41" t="s">
        <v>9</v>
      </c>
    </row>
    <row r="42" spans="1:3" ht="15">
      <c r="A42" t="s">
        <v>71</v>
      </c>
      <c r="B42" t="s">
        <v>72</v>
      </c>
      <c r="C42" t="s">
        <v>9</v>
      </c>
    </row>
    <row r="43" spans="1:4" ht="15">
      <c r="A43" t="s">
        <v>25</v>
      </c>
      <c r="B43" t="s">
        <v>26</v>
      </c>
      <c r="C43" t="s">
        <v>9</v>
      </c>
      <c r="D43" t="s">
        <v>9</v>
      </c>
    </row>
    <row r="44" spans="1:3" ht="15">
      <c r="A44" t="s">
        <v>99</v>
      </c>
      <c r="B44" t="s">
        <v>100</v>
      </c>
      <c r="C44" t="s">
        <v>9</v>
      </c>
    </row>
    <row r="45" spans="1:5" ht="15">
      <c r="A45" t="s">
        <v>105</v>
      </c>
      <c r="B45" t="s">
        <v>106</v>
      </c>
      <c r="C45" t="s">
        <v>9</v>
      </c>
      <c r="E45" t="s">
        <v>9</v>
      </c>
    </row>
    <row r="46" spans="1:5" ht="15">
      <c r="A46" t="s">
        <v>45</v>
      </c>
      <c r="B46" t="s">
        <v>46</v>
      </c>
      <c r="C46" t="s">
        <v>9</v>
      </c>
      <c r="D46" t="s">
        <v>9</v>
      </c>
      <c r="E46" t="s">
        <v>9</v>
      </c>
    </row>
    <row r="47" spans="1:4" ht="15">
      <c r="A47" t="s">
        <v>127</v>
      </c>
      <c r="B47" t="s">
        <v>128</v>
      </c>
      <c r="C47" t="s">
        <v>9</v>
      </c>
      <c r="D47" t="s">
        <v>9</v>
      </c>
    </row>
    <row r="48" spans="1:3" ht="15">
      <c r="A48" t="s">
        <v>59</v>
      </c>
      <c r="B48" t="s">
        <v>60</v>
      </c>
      <c r="C48" t="s">
        <v>9</v>
      </c>
    </row>
    <row r="49" spans="1:3" ht="15">
      <c r="A49" t="s">
        <v>129</v>
      </c>
      <c r="B49" t="s">
        <v>130</v>
      </c>
      <c r="C49" t="s">
        <v>9</v>
      </c>
    </row>
    <row r="50" spans="1:5" ht="15">
      <c r="A50" t="s">
        <v>131</v>
      </c>
      <c r="B50" t="s">
        <v>132</v>
      </c>
      <c r="C50" t="s">
        <v>9</v>
      </c>
      <c r="D50" t="s">
        <v>9</v>
      </c>
      <c r="E50" t="s">
        <v>9</v>
      </c>
    </row>
    <row r="51" spans="1:5" ht="15">
      <c r="A51" t="s">
        <v>27</v>
      </c>
      <c r="B51" t="s">
        <v>28</v>
      </c>
      <c r="C51" t="s">
        <v>9</v>
      </c>
      <c r="D51" t="s">
        <v>9</v>
      </c>
      <c r="E51" t="s">
        <v>9</v>
      </c>
    </row>
    <row r="52" spans="1:3" ht="15">
      <c r="A52" t="s">
        <v>75</v>
      </c>
      <c r="B52" t="s">
        <v>76</v>
      </c>
      <c r="C52" t="s">
        <v>9</v>
      </c>
    </row>
    <row r="53" spans="1:3" ht="15">
      <c r="A53" t="s">
        <v>19</v>
      </c>
      <c r="B53" t="s">
        <v>20</v>
      </c>
      <c r="C53" t="s">
        <v>9</v>
      </c>
    </row>
    <row r="54" spans="1:4" ht="15">
      <c r="A54" t="s">
        <v>29</v>
      </c>
      <c r="B54" t="s">
        <v>30</v>
      </c>
      <c r="C54" t="s">
        <v>9</v>
      </c>
      <c r="D54" t="s">
        <v>9</v>
      </c>
    </row>
    <row r="55" spans="1:5" ht="15">
      <c r="A55" t="s">
        <v>35</v>
      </c>
      <c r="B55" t="s">
        <v>36</v>
      </c>
      <c r="C55" t="s">
        <v>9</v>
      </c>
      <c r="D55" t="s">
        <v>9</v>
      </c>
      <c r="E55" t="s">
        <v>9</v>
      </c>
    </row>
    <row r="56" spans="1:3" ht="15">
      <c r="A56" t="s">
        <v>133</v>
      </c>
      <c r="B56" t="s">
        <v>134</v>
      </c>
      <c r="C56" t="s">
        <v>9</v>
      </c>
    </row>
    <row r="57" spans="1:3" ht="15">
      <c r="A57" t="s">
        <v>135</v>
      </c>
      <c r="B57" t="s">
        <v>136</v>
      </c>
      <c r="C57" t="s">
        <v>9</v>
      </c>
    </row>
    <row r="58" spans="1:3" ht="15">
      <c r="A58" t="s">
        <v>69</v>
      </c>
      <c r="B58" t="s">
        <v>70</v>
      </c>
      <c r="C58" t="s">
        <v>9</v>
      </c>
    </row>
    <row r="59" spans="1:4" ht="15">
      <c r="A59" t="s">
        <v>111</v>
      </c>
      <c r="B59" t="s">
        <v>112</v>
      </c>
      <c r="C59" t="s">
        <v>9</v>
      </c>
      <c r="D59" t="s">
        <v>9</v>
      </c>
    </row>
    <row r="60" spans="1:5" ht="15">
      <c r="A60" t="s">
        <v>137</v>
      </c>
      <c r="B60" t="s">
        <v>138</v>
      </c>
      <c r="C60" t="s">
        <v>9</v>
      </c>
      <c r="E60" t="s">
        <v>9</v>
      </c>
    </row>
    <row r="61" spans="1:3" ht="15">
      <c r="A61" t="s">
        <v>89</v>
      </c>
      <c r="B61" t="s">
        <v>90</v>
      </c>
      <c r="C61" t="s">
        <v>9</v>
      </c>
    </row>
    <row r="62" spans="1:3" ht="15">
      <c r="A62" t="s">
        <v>51</v>
      </c>
      <c r="B62" t="s">
        <v>52</v>
      </c>
      <c r="C62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USR0211</cp:lastModifiedBy>
  <cp:lastPrinted>2015-03-05T02:55:27Z</cp:lastPrinted>
  <dcterms:created xsi:type="dcterms:W3CDTF">2013-11-13T07:24:47Z</dcterms:created>
  <dcterms:modified xsi:type="dcterms:W3CDTF">2016-01-12T03:50:07Z</dcterms:modified>
  <cp:category/>
  <cp:version/>
  <cp:contentType/>
  <cp:contentStatus/>
</cp:coreProperties>
</file>