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9180" activeTab="0"/>
  </bookViews>
  <sheets>
    <sheet name="Sheet1 (2)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<sst xmlns="http://schemas.openxmlformats.org/spreadsheetml/2006/main" count="260" uniqueCount="63">
  <si>
    <t xml:space="preserve">                2011 ОНД НОГДОЛ АШИГ ТАРААСАН КОМПАНИЙН СУДАЛГАА</t>
  </si>
  <si>
    <t>д/д</t>
  </si>
  <si>
    <t>код</t>
  </si>
  <si>
    <t>Салбар</t>
  </si>
  <si>
    <t>ХАРЬЯАЛАЛ</t>
  </si>
  <si>
    <t>КОМПАНИЙН НЭР</t>
  </si>
  <si>
    <t>ТАРААСАН ХЭЛБЭР</t>
  </si>
  <si>
    <t>АШГИЙН ОН</t>
  </si>
  <si>
    <t>НОГДОЛ АШГИЙН   ХЭМЖЭЭ   /ТӨГ/</t>
  </si>
  <si>
    <t>НИЙТ ХУВЬЦААНЫ           ТОО          /ШИРХЭГ/</t>
  </si>
  <si>
    <t>НИЙТ НОГДОЛ АШГИЙН ХЭМЖЭЭ /ТӨГ/</t>
  </si>
  <si>
    <t>D</t>
  </si>
  <si>
    <t>UB</t>
  </si>
  <si>
    <t>Дорнод авто зам</t>
  </si>
  <si>
    <t>ҮЦТТТХТ ХХК</t>
  </si>
  <si>
    <t>Байгууламж</t>
  </si>
  <si>
    <t>E</t>
  </si>
  <si>
    <t>Тулга</t>
  </si>
  <si>
    <t>B</t>
  </si>
  <si>
    <t>Газар сүлжмэл</t>
  </si>
  <si>
    <t>А</t>
  </si>
  <si>
    <t>DA</t>
  </si>
  <si>
    <t>Монгол алт</t>
  </si>
  <si>
    <t>Зоос гоёл</t>
  </si>
  <si>
    <t>ХК</t>
  </si>
  <si>
    <t>Атар өргөө</t>
  </si>
  <si>
    <t>АПУ</t>
  </si>
  <si>
    <t>BE</t>
  </si>
  <si>
    <t>Жол</t>
  </si>
  <si>
    <t>OR</t>
  </si>
  <si>
    <t>Хялганат</t>
  </si>
  <si>
    <t>Е</t>
  </si>
  <si>
    <t>Гермес центр</t>
  </si>
  <si>
    <t>В</t>
  </si>
  <si>
    <t>Ремикон</t>
  </si>
  <si>
    <t>DO</t>
  </si>
  <si>
    <t>Адуунчулуун</t>
  </si>
  <si>
    <t>SU</t>
  </si>
  <si>
    <t>Талын гал</t>
  </si>
  <si>
    <t>Чандмань тал</t>
  </si>
  <si>
    <t>Тахь-Ко</t>
  </si>
  <si>
    <t>МЦХ</t>
  </si>
  <si>
    <t>Ган хийц</t>
  </si>
  <si>
    <t>HE</t>
  </si>
  <si>
    <t>Могойн гол</t>
  </si>
  <si>
    <t>ЕМ</t>
  </si>
  <si>
    <t>Таван толгой</t>
  </si>
  <si>
    <t>Тээвэр дархан</t>
  </si>
  <si>
    <t>Женко тур бюро</t>
  </si>
  <si>
    <t>Улаанбаатар ЗБ</t>
  </si>
  <si>
    <t>Баянгол ЗБ</t>
  </si>
  <si>
    <t>BU</t>
  </si>
  <si>
    <t>Булган ундрага</t>
  </si>
  <si>
    <t>Бидисек</t>
  </si>
  <si>
    <t>Гутал</t>
  </si>
  <si>
    <t>Талх чихэр</t>
  </si>
  <si>
    <t>НИЙТ</t>
  </si>
  <si>
    <t>БҮРТГЭЛИЙН АЛБА - 310517</t>
  </si>
  <si>
    <t>2011 оны 12-р сарын 31-ны байдлаар</t>
  </si>
  <si>
    <t>НЭРИЙН КОД</t>
  </si>
  <si>
    <t>BGL</t>
  </si>
  <si>
    <t>JOL</t>
  </si>
  <si>
    <t>CNT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</si>
</sst>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i/>
      <sz val="9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9"/>
      <name val="Times New Roman Mon"/>
      <family val="1"/>
    </font>
    <font>
      <sz val="9"/>
      <color indexed="63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Calibri"/>
      <family val="2"/>
    </font>
    <font>
      <sz val="9"/>
      <color rgb="FF000000"/>
      <name val="Calibri"/>
      <family val="2"/>
    </font>
    <font>
      <sz val="8"/>
      <color rgb="FF000000"/>
      <name val="Times New Roman"/>
      <family val="1"/>
    </font>
    <font>
      <sz val="8"/>
      <color rgb="FF333333"/>
      <name val="Times New Roman"/>
      <family val="1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textRotation="90" wrapText="1"/>
    </xf>
    <xf numFmtId="0" fontId="47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0" fontId="51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42" applyNumberFormat="1" applyFont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48" fillId="35" borderId="13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9" fillId="35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52" fillId="35" borderId="0" xfId="0" applyFont="1" applyFill="1" applyAlignment="1">
      <alignment/>
    </xf>
    <xf numFmtId="0" fontId="3" fillId="18" borderId="11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26\ba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0"/>
  <sheetViews>
    <sheetView tabSelected="1" zoomScalePageLayoutView="0" workbookViewId="0" topLeftCell="A1">
      <selection activeCell="P10" sqref="P10"/>
    </sheetView>
  </sheetViews>
  <sheetFormatPr defaultColWidth="5.00390625" defaultRowHeight="15"/>
  <cols>
    <col min="1" max="2" width="5.00390625" style="26" customWidth="1"/>
    <col min="3" max="3" width="11.7109375" style="31" customWidth="1"/>
    <col min="4" max="4" width="5.00390625" style="26" customWidth="1"/>
    <col min="5" max="5" width="5.00390625" style="5" customWidth="1"/>
    <col min="6" max="6" width="21.421875" style="5" customWidth="1"/>
    <col min="7" max="7" width="11.140625" style="5" customWidth="1"/>
    <col min="8" max="8" width="10.8515625" style="5" customWidth="1"/>
    <col min="9" max="9" width="11.7109375" style="27" customWidth="1"/>
    <col min="10" max="10" width="13.28125" style="5" customWidth="1"/>
    <col min="11" max="11" width="16.8515625" style="5" customWidth="1"/>
    <col min="12" max="16384" width="5.00390625" style="5" customWidth="1"/>
  </cols>
  <sheetData>
    <row r="1" spans="1:51" ht="15">
      <c r="A1" s="1" t="s">
        <v>0</v>
      </c>
      <c r="B1" s="2"/>
      <c r="C1" s="28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/>
      <c r="AV1"/>
      <c r="AW1"/>
      <c r="AX1"/>
      <c r="AY1"/>
    </row>
    <row r="2" spans="1:51" ht="37.5" customHeight="1" thickBot="1">
      <c r="A2" s="3"/>
      <c r="B2" s="3"/>
      <c r="C2" s="29"/>
      <c r="D2" s="3"/>
      <c r="E2" s="2"/>
      <c r="F2" s="2"/>
      <c r="G2" s="2"/>
      <c r="H2" s="2"/>
      <c r="I2" s="6"/>
      <c r="J2" s="36" t="s">
        <v>58</v>
      </c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/>
      <c r="AY2"/>
    </row>
    <row r="3" spans="1:51" ht="51" thickBot="1">
      <c r="A3" s="7" t="s">
        <v>1</v>
      </c>
      <c r="B3" s="8" t="s">
        <v>2</v>
      </c>
      <c r="C3" s="35" t="s">
        <v>59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thickBot="1">
      <c r="A4" s="10">
        <v>1</v>
      </c>
      <c r="B4" s="11">
        <v>523</v>
      </c>
      <c r="C4" s="30" t="str">
        <f>VLOOKUP(B4,'[1]listing13'!$E$8:$H$345,4,0)</f>
        <v>DAZ</v>
      </c>
      <c r="D4" s="11" t="s">
        <v>11</v>
      </c>
      <c r="E4" s="11" t="s">
        <v>12</v>
      </c>
      <c r="F4" s="12" t="s">
        <v>13</v>
      </c>
      <c r="G4" s="11" t="s">
        <v>14</v>
      </c>
      <c r="H4" s="11">
        <v>2010</v>
      </c>
      <c r="I4" s="11">
        <v>17</v>
      </c>
      <c r="J4" s="11">
        <v>74922</v>
      </c>
      <c r="K4" s="13">
        <f aca="true" t="shared" si="0" ref="K4:K31">I4*J4</f>
        <v>1273674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.75" thickBot="1">
      <c r="A5" s="10">
        <f aca="true" t="shared" si="1" ref="A5:A31">A4+1</f>
        <v>2</v>
      </c>
      <c r="B5" s="11">
        <v>24</v>
      </c>
      <c r="C5" s="32" t="s">
        <v>60</v>
      </c>
      <c r="D5" s="11" t="s">
        <v>11</v>
      </c>
      <c r="E5" s="11" t="s">
        <v>12</v>
      </c>
      <c r="F5" s="12" t="s">
        <v>15</v>
      </c>
      <c r="G5" s="11" t="s">
        <v>14</v>
      </c>
      <c r="H5" s="11">
        <v>2010</v>
      </c>
      <c r="I5" s="11">
        <v>200</v>
      </c>
      <c r="J5" s="11">
        <v>50922</v>
      </c>
      <c r="K5" s="13">
        <f t="shared" si="0"/>
        <v>10184400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thickBot="1">
      <c r="A6" s="10">
        <f t="shared" si="1"/>
        <v>3</v>
      </c>
      <c r="B6" s="11">
        <v>5</v>
      </c>
      <c r="C6" s="30" t="str">
        <f>VLOOKUP(B6,'[1]listing13'!$E$8:$H$345,4,0)</f>
        <v>TLG</v>
      </c>
      <c r="D6" s="11" t="s">
        <v>16</v>
      </c>
      <c r="E6" s="11" t="s">
        <v>12</v>
      </c>
      <c r="F6" s="12" t="s">
        <v>17</v>
      </c>
      <c r="G6" s="11" t="s">
        <v>14</v>
      </c>
      <c r="H6" s="11">
        <v>2010</v>
      </c>
      <c r="I6" s="11">
        <v>50</v>
      </c>
      <c r="J6" s="11">
        <v>131620</v>
      </c>
      <c r="K6" s="13">
        <f t="shared" si="0"/>
        <v>6581000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thickBot="1">
      <c r="A7" s="10">
        <f t="shared" si="1"/>
        <v>4</v>
      </c>
      <c r="B7" s="11">
        <v>34</v>
      </c>
      <c r="C7" s="30" t="str">
        <f>VLOOKUP(B7,'[1]listing13'!$E$8:$H$345,4,0)</f>
        <v>SUL</v>
      </c>
      <c r="D7" s="11" t="s">
        <v>18</v>
      </c>
      <c r="E7" s="11" t="s">
        <v>12</v>
      </c>
      <c r="F7" s="12" t="s">
        <v>19</v>
      </c>
      <c r="G7" s="11" t="s">
        <v>14</v>
      </c>
      <c r="H7" s="11">
        <v>2010</v>
      </c>
      <c r="I7" s="11">
        <v>1434.62</v>
      </c>
      <c r="J7" s="11">
        <v>65362</v>
      </c>
      <c r="K7" s="13">
        <f t="shared" si="0"/>
        <v>93769632.44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.75" thickBot="1">
      <c r="A8" s="10">
        <f t="shared" si="1"/>
        <v>5</v>
      </c>
      <c r="B8" s="11">
        <v>68</v>
      </c>
      <c r="C8" s="30" t="str">
        <f>VLOOKUP(B8,'[1]listing13'!$E$8:$H$345,4,0)</f>
        <v>ERS</v>
      </c>
      <c r="D8" s="11" t="s">
        <v>20</v>
      </c>
      <c r="E8" s="14" t="s">
        <v>21</v>
      </c>
      <c r="F8" s="12" t="s">
        <v>22</v>
      </c>
      <c r="G8" s="11" t="s">
        <v>14</v>
      </c>
      <c r="H8" s="11">
        <v>2010</v>
      </c>
      <c r="I8" s="11">
        <v>150</v>
      </c>
      <c r="J8" s="15">
        <v>265852</v>
      </c>
      <c r="K8" s="13">
        <f t="shared" si="0"/>
        <v>39877800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.75" thickBot="1">
      <c r="A9" s="10">
        <f t="shared" si="1"/>
        <v>6</v>
      </c>
      <c r="B9" s="11">
        <v>450</v>
      </c>
      <c r="C9" s="30" t="str">
        <f>VLOOKUP(B9,'[1]listing13'!$E$8:$H$345,4,0)</f>
        <v>ZOO</v>
      </c>
      <c r="D9" s="11" t="s">
        <v>18</v>
      </c>
      <c r="E9" s="11" t="s">
        <v>12</v>
      </c>
      <c r="F9" s="12" t="s">
        <v>23</v>
      </c>
      <c r="G9" s="11" t="s">
        <v>24</v>
      </c>
      <c r="H9" s="11">
        <v>2010</v>
      </c>
      <c r="I9" s="11">
        <v>10</v>
      </c>
      <c r="J9" s="16">
        <v>3754944</v>
      </c>
      <c r="K9" s="13">
        <f t="shared" si="0"/>
        <v>37549440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.75" thickBot="1">
      <c r="A10" s="10">
        <f t="shared" si="1"/>
        <v>7</v>
      </c>
      <c r="B10" s="11">
        <v>17</v>
      </c>
      <c r="C10" s="30" t="str">
        <f>VLOOKUP(B10,'[1]listing13'!$E$8:$H$345,4,0)</f>
        <v>ATR</v>
      </c>
      <c r="D10" s="11" t="s">
        <v>18</v>
      </c>
      <c r="E10" s="11" t="s">
        <v>12</v>
      </c>
      <c r="F10" s="12" t="s">
        <v>25</v>
      </c>
      <c r="G10" s="11" t="s">
        <v>14</v>
      </c>
      <c r="H10" s="11">
        <v>2010</v>
      </c>
      <c r="I10" s="11">
        <v>200</v>
      </c>
      <c r="J10" s="11">
        <v>174136</v>
      </c>
      <c r="K10" s="13">
        <f t="shared" si="0"/>
        <v>34827200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.75" thickBot="1">
      <c r="A11" s="10">
        <f t="shared" si="1"/>
        <v>8</v>
      </c>
      <c r="B11" s="11">
        <v>90</v>
      </c>
      <c r="C11" s="30" t="str">
        <f>VLOOKUP(B11,'[1]listing13'!$E$8:$H$345,4,0)</f>
        <v>APU</v>
      </c>
      <c r="D11" s="11" t="s">
        <v>18</v>
      </c>
      <c r="E11" s="11" t="s">
        <v>12</v>
      </c>
      <c r="F11" s="12" t="s">
        <v>26</v>
      </c>
      <c r="G11" s="11" t="s">
        <v>14</v>
      </c>
      <c r="H11" s="11">
        <v>2010</v>
      </c>
      <c r="I11" s="11">
        <v>40</v>
      </c>
      <c r="J11" s="11">
        <v>74287700</v>
      </c>
      <c r="K11" s="13">
        <f t="shared" si="0"/>
        <v>2971508000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 thickBot="1">
      <c r="A12" s="10">
        <f t="shared" si="1"/>
        <v>9</v>
      </c>
      <c r="B12" s="14">
        <v>244</v>
      </c>
      <c r="C12" s="30" t="s">
        <v>61</v>
      </c>
      <c r="D12" s="11" t="s">
        <v>11</v>
      </c>
      <c r="E12" s="11" t="s">
        <v>27</v>
      </c>
      <c r="F12" s="17" t="s">
        <v>28</v>
      </c>
      <c r="G12" s="11" t="s">
        <v>14</v>
      </c>
      <c r="H12" s="11">
        <v>2010</v>
      </c>
      <c r="I12" s="11">
        <v>208</v>
      </c>
      <c r="J12" s="18">
        <v>79545</v>
      </c>
      <c r="K12" s="13">
        <f t="shared" si="0"/>
        <v>16545360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 thickBot="1">
      <c r="A13" s="10">
        <f t="shared" si="1"/>
        <v>10</v>
      </c>
      <c r="B13" s="19">
        <v>114</v>
      </c>
      <c r="C13" s="30" t="str">
        <f>VLOOKUP(B13,'[1]listing13'!$E$8:$H$345,4,0)</f>
        <v>HLG</v>
      </c>
      <c r="D13" s="19" t="s">
        <v>20</v>
      </c>
      <c r="E13" s="19" t="s">
        <v>29</v>
      </c>
      <c r="F13" s="20" t="s">
        <v>30</v>
      </c>
      <c r="G13" s="11" t="s">
        <v>14</v>
      </c>
      <c r="H13" s="11">
        <v>2010</v>
      </c>
      <c r="I13" s="21">
        <v>123.6</v>
      </c>
      <c r="J13" s="19">
        <v>10113</v>
      </c>
      <c r="K13" s="13">
        <f t="shared" si="0"/>
        <v>1249966.8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 thickBot="1">
      <c r="A14" s="10">
        <f t="shared" si="1"/>
        <v>11</v>
      </c>
      <c r="B14" s="14">
        <v>528</v>
      </c>
      <c r="C14" s="30" t="str">
        <f>VLOOKUP(B14,'[1]listing13'!$E$8:$H$345,4,0)</f>
        <v>HRM</v>
      </c>
      <c r="D14" s="14" t="s">
        <v>31</v>
      </c>
      <c r="E14" s="11" t="s">
        <v>12</v>
      </c>
      <c r="F14" s="17" t="s">
        <v>32</v>
      </c>
      <c r="G14" s="11" t="s">
        <v>14</v>
      </c>
      <c r="H14" s="11">
        <v>2010</v>
      </c>
      <c r="I14" s="11">
        <v>2.19</v>
      </c>
      <c r="J14" s="11">
        <v>78543001</v>
      </c>
      <c r="K14" s="13">
        <f t="shared" si="0"/>
        <v>172009172.19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 thickBot="1">
      <c r="A15" s="10">
        <f t="shared" si="1"/>
        <v>12</v>
      </c>
      <c r="B15" s="14">
        <v>530</v>
      </c>
      <c r="C15" s="30" t="str">
        <f>VLOOKUP(B15,'[1]listing13'!$E$8:$H$345,4,0)</f>
        <v>RMC</v>
      </c>
      <c r="D15" s="14" t="s">
        <v>33</v>
      </c>
      <c r="E15" s="11" t="s">
        <v>12</v>
      </c>
      <c r="F15" s="17" t="s">
        <v>34</v>
      </c>
      <c r="G15" s="11" t="s">
        <v>14</v>
      </c>
      <c r="H15" s="11">
        <v>2010</v>
      </c>
      <c r="I15" s="22">
        <v>1.6</v>
      </c>
      <c r="J15" s="14">
        <v>78679464</v>
      </c>
      <c r="K15" s="13">
        <f t="shared" si="0"/>
        <v>125887142.4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thickBot="1">
      <c r="A16" s="10">
        <f t="shared" si="1"/>
        <v>13</v>
      </c>
      <c r="B16" s="14">
        <v>461</v>
      </c>
      <c r="C16" s="30" t="str">
        <f>VLOOKUP(B16,'[1]listing13'!$E$8:$H$345,4,0)</f>
        <v>ADL</v>
      </c>
      <c r="D16" s="19" t="s">
        <v>20</v>
      </c>
      <c r="E16" s="14" t="s">
        <v>35</v>
      </c>
      <c r="F16" s="17" t="s">
        <v>36</v>
      </c>
      <c r="G16" s="11" t="s">
        <v>14</v>
      </c>
      <c r="H16" s="11">
        <v>2010</v>
      </c>
      <c r="I16" s="11">
        <v>40</v>
      </c>
      <c r="J16" s="14">
        <v>3151304</v>
      </c>
      <c r="K16" s="13">
        <f t="shared" si="0"/>
        <v>126052160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thickBot="1">
      <c r="A17" s="10">
        <f t="shared" si="1"/>
        <v>14</v>
      </c>
      <c r="B17" s="14">
        <v>464</v>
      </c>
      <c r="C17" s="30" t="str">
        <f>VLOOKUP(B17,'[1]listing13'!$E$8:$H$345,4,0)</f>
        <v>TAL</v>
      </c>
      <c r="D17" s="19" t="s">
        <v>20</v>
      </c>
      <c r="E17" s="14" t="s">
        <v>37</v>
      </c>
      <c r="F17" s="17" t="s">
        <v>38</v>
      </c>
      <c r="G17" s="11" t="s">
        <v>14</v>
      </c>
      <c r="H17" s="11">
        <v>2010</v>
      </c>
      <c r="I17" s="11">
        <v>20</v>
      </c>
      <c r="J17" s="15">
        <v>694264</v>
      </c>
      <c r="K17" s="13">
        <f t="shared" si="0"/>
        <v>13885280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thickBot="1">
      <c r="A18" s="10">
        <f t="shared" si="1"/>
        <v>15</v>
      </c>
      <c r="B18" s="14">
        <v>279</v>
      </c>
      <c r="C18" s="33" t="s">
        <v>62</v>
      </c>
      <c r="D18" s="11" t="s">
        <v>11</v>
      </c>
      <c r="E18" s="14" t="s">
        <v>35</v>
      </c>
      <c r="F18" s="17" t="s">
        <v>39</v>
      </c>
      <c r="G18" s="11" t="s">
        <v>14</v>
      </c>
      <c r="H18" s="11">
        <v>2010</v>
      </c>
      <c r="I18" s="11">
        <v>32</v>
      </c>
      <c r="J18" s="14">
        <v>149435</v>
      </c>
      <c r="K18" s="13">
        <f t="shared" si="0"/>
        <v>4781920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thickBot="1">
      <c r="A19" s="10">
        <f t="shared" si="1"/>
        <v>16</v>
      </c>
      <c r="B19" s="14">
        <v>44</v>
      </c>
      <c r="C19" s="30" t="str">
        <f>VLOOKUP(B19,'[1]listing13'!$E$8:$H$345,4,0)</f>
        <v>TAH</v>
      </c>
      <c r="D19" s="14" t="s">
        <v>33</v>
      </c>
      <c r="E19" s="11" t="s">
        <v>12</v>
      </c>
      <c r="F19" s="17" t="s">
        <v>40</v>
      </c>
      <c r="G19" s="11" t="s">
        <v>14</v>
      </c>
      <c r="H19" s="11">
        <v>2010</v>
      </c>
      <c r="I19" s="11">
        <v>56</v>
      </c>
      <c r="J19" s="14">
        <v>1189983</v>
      </c>
      <c r="K19" s="13">
        <f t="shared" si="0"/>
        <v>66639048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thickBot="1">
      <c r="A20" s="10">
        <f t="shared" si="1"/>
        <v>17</v>
      </c>
      <c r="B20" s="14">
        <v>209</v>
      </c>
      <c r="C20" s="30" t="str">
        <f>VLOOKUP(B20,'[1]listing13'!$E$8:$H$345,4,0)</f>
        <v>MCH</v>
      </c>
      <c r="D20" s="14" t="s">
        <v>31</v>
      </c>
      <c r="E20" s="11" t="s">
        <v>12</v>
      </c>
      <c r="F20" s="17" t="s">
        <v>41</v>
      </c>
      <c r="G20" s="11" t="s">
        <v>14</v>
      </c>
      <c r="H20" s="11">
        <v>2010</v>
      </c>
      <c r="I20" s="11">
        <v>32</v>
      </c>
      <c r="J20" s="15">
        <v>25870276</v>
      </c>
      <c r="K20" s="13">
        <f t="shared" si="0"/>
        <v>827848832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thickBot="1">
      <c r="A21" s="10">
        <f t="shared" si="1"/>
        <v>18</v>
      </c>
      <c r="B21" s="14">
        <v>234</v>
      </c>
      <c r="C21" s="30" t="str">
        <f>VLOOKUP(B21,'[1]listing13'!$E$8:$H$345,4,0)</f>
        <v>GHC</v>
      </c>
      <c r="D21" s="14" t="s">
        <v>20</v>
      </c>
      <c r="E21" s="11" t="s">
        <v>12</v>
      </c>
      <c r="F21" s="17" t="s">
        <v>42</v>
      </c>
      <c r="G21" s="11" t="s">
        <v>14</v>
      </c>
      <c r="H21" s="11">
        <v>2010</v>
      </c>
      <c r="I21" s="11">
        <v>15</v>
      </c>
      <c r="J21" s="14">
        <v>242464</v>
      </c>
      <c r="K21" s="13">
        <f t="shared" si="0"/>
        <v>3636960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thickBot="1">
      <c r="A22" s="10">
        <f t="shared" si="1"/>
        <v>19</v>
      </c>
      <c r="B22" s="14">
        <v>444</v>
      </c>
      <c r="C22" s="30" t="str">
        <f>VLOOKUP(B22,'[1]listing13'!$E$8:$H$345,4,0)</f>
        <v>BDL</v>
      </c>
      <c r="D22" s="14" t="s">
        <v>20</v>
      </c>
      <c r="E22" s="11" t="s">
        <v>43</v>
      </c>
      <c r="F22" s="17" t="s">
        <v>44</v>
      </c>
      <c r="G22" s="11" t="s">
        <v>14</v>
      </c>
      <c r="H22" s="11">
        <v>2010</v>
      </c>
      <c r="I22" s="11">
        <v>5</v>
      </c>
      <c r="J22" s="15">
        <v>829622</v>
      </c>
      <c r="K22" s="13">
        <f t="shared" si="0"/>
        <v>4148110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.75" thickBot="1">
      <c r="A23" s="10">
        <f t="shared" si="1"/>
        <v>20</v>
      </c>
      <c r="B23" s="14">
        <v>458</v>
      </c>
      <c r="C23" s="30" t="str">
        <f>VLOOKUP(B23,'[1]listing13'!$E$8:$H$345,4,0)</f>
        <v>TTL</v>
      </c>
      <c r="D23" s="14" t="s">
        <v>20</v>
      </c>
      <c r="E23" s="14" t="s">
        <v>45</v>
      </c>
      <c r="F23" s="17" t="s">
        <v>46</v>
      </c>
      <c r="G23" s="11" t="s">
        <v>14</v>
      </c>
      <c r="H23" s="11">
        <v>2010</v>
      </c>
      <c r="I23" s="11">
        <v>130000</v>
      </c>
      <c r="J23" s="14">
        <v>526652</v>
      </c>
      <c r="K23" s="13">
        <f t="shared" si="0"/>
        <v>68464760000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.75" thickBot="1">
      <c r="A24" s="10">
        <f t="shared" si="1"/>
        <v>21</v>
      </c>
      <c r="B24" s="14">
        <v>217</v>
      </c>
      <c r="C24" s="30" t="str">
        <f>VLOOKUP(B24,'[1]listing13'!$E$8:$H$345,4,0)</f>
        <v>TEE</v>
      </c>
      <c r="D24" s="11" t="s">
        <v>11</v>
      </c>
      <c r="E24" s="14" t="s">
        <v>21</v>
      </c>
      <c r="F24" s="17" t="s">
        <v>47</v>
      </c>
      <c r="G24" s="11" t="s">
        <v>14</v>
      </c>
      <c r="H24" s="11">
        <v>2010</v>
      </c>
      <c r="I24" s="11">
        <v>200</v>
      </c>
      <c r="J24" s="14">
        <v>163349</v>
      </c>
      <c r="K24" s="13">
        <f t="shared" si="0"/>
        <v>32669800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5.75" thickBot="1">
      <c r="A25" s="10">
        <f t="shared" si="1"/>
        <v>22</v>
      </c>
      <c r="B25" s="14">
        <v>521</v>
      </c>
      <c r="C25" s="30" t="str">
        <f>VLOOKUP(B25,'[1]listing13'!$E$8:$H$345,4,0)</f>
        <v>JTB</v>
      </c>
      <c r="D25" s="11" t="s">
        <v>11</v>
      </c>
      <c r="E25" s="11" t="s">
        <v>12</v>
      </c>
      <c r="F25" s="17" t="s">
        <v>48</v>
      </c>
      <c r="G25" s="11" t="s">
        <v>14</v>
      </c>
      <c r="H25" s="11">
        <v>2010</v>
      </c>
      <c r="I25" s="11">
        <v>1.25</v>
      </c>
      <c r="J25" s="14">
        <v>100000000</v>
      </c>
      <c r="K25" s="13">
        <f t="shared" si="0"/>
        <v>125000000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5.75" thickBot="1">
      <c r="A26" s="10">
        <f t="shared" si="1"/>
        <v>23</v>
      </c>
      <c r="B26" s="14">
        <v>3</v>
      </c>
      <c r="C26" s="30" t="str">
        <f>VLOOKUP(B26,'[1]listing13'!$E$8:$H$345,4,0)</f>
        <v>ULN</v>
      </c>
      <c r="D26" s="11" t="s">
        <v>11</v>
      </c>
      <c r="E26" s="11" t="s">
        <v>12</v>
      </c>
      <c r="F26" s="17" t="s">
        <v>49</v>
      </c>
      <c r="G26" s="11" t="s">
        <v>14</v>
      </c>
      <c r="H26" s="11">
        <v>2010</v>
      </c>
      <c r="I26" s="11">
        <v>300</v>
      </c>
      <c r="J26" s="14">
        <v>335297</v>
      </c>
      <c r="K26" s="13">
        <f t="shared" si="0"/>
        <v>100589100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5.75" thickBot="1">
      <c r="A27" s="10">
        <f t="shared" si="1"/>
        <v>24</v>
      </c>
      <c r="B27" s="14">
        <v>13</v>
      </c>
      <c r="C27" s="30" t="str">
        <f>VLOOKUP(B27,'[1]listing13'!$E$8:$H$345,4,0)</f>
        <v>BNG</v>
      </c>
      <c r="D27" s="14" t="s">
        <v>31</v>
      </c>
      <c r="E27" s="11" t="s">
        <v>12</v>
      </c>
      <c r="F27" s="17" t="s">
        <v>50</v>
      </c>
      <c r="G27" s="11" t="s">
        <v>14</v>
      </c>
      <c r="H27" s="11">
        <v>2010</v>
      </c>
      <c r="I27" s="11">
        <v>343</v>
      </c>
      <c r="J27" s="14">
        <v>423065</v>
      </c>
      <c r="K27" s="13">
        <f t="shared" si="0"/>
        <v>145111295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5.75" thickBot="1">
      <c r="A28" s="10">
        <f t="shared" si="1"/>
        <v>25</v>
      </c>
      <c r="B28" s="14">
        <v>308</v>
      </c>
      <c r="C28" s="30" t="str">
        <f>VLOOKUP(B28,'[1]listing13'!$E$8:$H$345,4,0)</f>
        <v>BUN</v>
      </c>
      <c r="D28" s="11" t="s">
        <v>11</v>
      </c>
      <c r="E28" s="11" t="s">
        <v>51</v>
      </c>
      <c r="F28" s="17" t="s">
        <v>52</v>
      </c>
      <c r="G28" s="11" t="s">
        <v>14</v>
      </c>
      <c r="H28" s="11">
        <v>2010</v>
      </c>
      <c r="I28" s="11">
        <v>38</v>
      </c>
      <c r="J28" s="14">
        <v>131212</v>
      </c>
      <c r="K28" s="13">
        <f t="shared" si="0"/>
        <v>4986056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5.75" thickBot="1">
      <c r="A29" s="10">
        <f t="shared" si="1"/>
        <v>26</v>
      </c>
      <c r="B29" s="14">
        <v>522</v>
      </c>
      <c r="C29" s="30" t="str">
        <f>VLOOKUP(B29,'[1]listing13'!$E$8:$H$345,4,0)</f>
        <v>BDS</v>
      </c>
      <c r="D29" s="11" t="s">
        <v>11</v>
      </c>
      <c r="E29" s="11" t="s">
        <v>12</v>
      </c>
      <c r="F29" s="17" t="s">
        <v>53</v>
      </c>
      <c r="G29" s="11" t="s">
        <v>14</v>
      </c>
      <c r="H29" s="11">
        <v>2010</v>
      </c>
      <c r="I29" s="11">
        <v>50</v>
      </c>
      <c r="J29" s="18">
        <v>11000000</v>
      </c>
      <c r="K29" s="13">
        <f t="shared" si="0"/>
        <v>550000000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5.75" thickBot="1">
      <c r="A30" s="10">
        <f t="shared" si="1"/>
        <v>27</v>
      </c>
      <c r="B30" s="14">
        <v>88</v>
      </c>
      <c r="C30" s="30" t="str">
        <f>VLOOKUP(B30,'[1]listing13'!$E$8:$H$345,4,0)</f>
        <v>GTL</v>
      </c>
      <c r="D30" s="14" t="s">
        <v>33</v>
      </c>
      <c r="E30" s="11" t="s">
        <v>12</v>
      </c>
      <c r="F30" s="17" t="s">
        <v>54</v>
      </c>
      <c r="G30" s="11" t="s">
        <v>14</v>
      </c>
      <c r="H30" s="11">
        <v>2010</v>
      </c>
      <c r="I30" s="11">
        <v>138</v>
      </c>
      <c r="J30" s="14">
        <v>1618684</v>
      </c>
      <c r="K30" s="13">
        <f t="shared" si="0"/>
        <v>223378392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5.75" thickBot="1">
      <c r="A31" s="10">
        <f t="shared" si="1"/>
        <v>28</v>
      </c>
      <c r="B31" s="14">
        <v>22</v>
      </c>
      <c r="C31" s="30" t="str">
        <f>VLOOKUP(B31,'[1]listing13'!$E$8:$H$345,4,0)</f>
        <v>TCK</v>
      </c>
      <c r="D31" s="14" t="s">
        <v>33</v>
      </c>
      <c r="E31" s="11" t="s">
        <v>12</v>
      </c>
      <c r="F31" s="17" t="s">
        <v>55</v>
      </c>
      <c r="G31" s="11" t="s">
        <v>14</v>
      </c>
      <c r="H31" s="11">
        <v>2010</v>
      </c>
      <c r="I31" s="11">
        <v>80</v>
      </c>
      <c r="J31" s="15">
        <v>1023703</v>
      </c>
      <c r="K31" s="13">
        <f t="shared" si="0"/>
        <v>81896240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5.75" thickBot="1">
      <c r="A32" s="37" t="s">
        <v>56</v>
      </c>
      <c r="B32" s="38"/>
      <c r="C32" s="38"/>
      <c r="D32" s="38"/>
      <c r="E32" s="38"/>
      <c r="F32" s="38"/>
      <c r="G32" s="38"/>
      <c r="H32" s="38"/>
      <c r="I32" s="39"/>
      <c r="J32" s="23">
        <f>SUM(J4:J31)</f>
        <v>383466891</v>
      </c>
      <c r="K32" s="23">
        <f>SUM(K4:K31)</f>
        <v>74286645980.83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">
      <c r="A33" s="3"/>
      <c r="B33" s="3"/>
      <c r="C33" s="29"/>
      <c r="D33" s="3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">
      <c r="A34" s="3"/>
      <c r="B34" s="3"/>
      <c r="C34" s="29"/>
      <c r="D34" s="3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">
      <c r="A35" s="3"/>
      <c r="B35" s="3"/>
      <c r="C35" s="29"/>
      <c r="D35" s="3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">
      <c r="A36" s="3"/>
      <c r="B36" s="3"/>
      <c r="C36" s="29"/>
      <c r="D36" s="3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">
      <c r="A37" s="3"/>
      <c r="B37" s="3"/>
      <c r="C37" s="29"/>
      <c r="D37" s="3"/>
      <c r="E37" s="2"/>
      <c r="F37" s="24" t="s">
        <v>57</v>
      </c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">
      <c r="A38" s="3"/>
      <c r="B38" s="3"/>
      <c r="C38" s="29"/>
      <c r="D38" s="3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">
      <c r="A39" s="3"/>
      <c r="B39" s="3"/>
      <c r="C39" s="29"/>
      <c r="D39" s="3"/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">
      <c r="A40" s="3"/>
      <c r="B40" s="3"/>
      <c r="C40" s="29"/>
      <c r="D40" s="3"/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">
      <c r="A41" s="3"/>
      <c r="B41" s="3"/>
      <c r="C41" s="29"/>
      <c r="D41" s="3"/>
      <c r="E41" s="2"/>
      <c r="F41" s="2"/>
      <c r="G41" s="2"/>
      <c r="H41" s="2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">
      <c r="A42" s="3"/>
      <c r="B42" s="3"/>
      <c r="C42" s="29"/>
      <c r="D42" s="3"/>
      <c r="E42" s="2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">
      <c r="A43" s="3"/>
      <c r="B43" s="3"/>
      <c r="C43" s="29"/>
      <c r="D43" s="3"/>
      <c r="E43" s="2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">
      <c r="A44" s="3"/>
      <c r="B44" s="3"/>
      <c r="C44" s="29"/>
      <c r="D44" s="3"/>
      <c r="E44" s="2"/>
      <c r="F44" s="2"/>
      <c r="G44" s="2"/>
      <c r="H44" s="2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">
      <c r="A45" s="3"/>
      <c r="B45" s="3"/>
      <c r="C45" s="29"/>
      <c r="D45" s="3"/>
      <c r="E45" s="2"/>
      <c r="F45" s="2"/>
      <c r="G45" s="2"/>
      <c r="H45" s="2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">
      <c r="A46" s="3"/>
      <c r="B46" s="3"/>
      <c r="C46" s="29"/>
      <c r="D46" s="3"/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">
      <c r="A47" s="3"/>
      <c r="B47" s="3"/>
      <c r="C47" s="29"/>
      <c r="D47" s="3"/>
      <c r="E47" s="2"/>
      <c r="F47" s="2"/>
      <c r="G47" s="2"/>
      <c r="H47" s="2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">
      <c r="A48" s="3"/>
      <c r="B48" s="3"/>
      <c r="C48" s="29"/>
      <c r="D48" s="3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">
      <c r="A49" s="3"/>
      <c r="B49" s="3"/>
      <c r="C49" s="29"/>
      <c r="D49" s="3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">
      <c r="A50" s="3"/>
      <c r="B50" s="3"/>
      <c r="C50" s="29"/>
      <c r="D50" s="3"/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">
      <c r="A51" s="3"/>
      <c r="B51" s="3"/>
      <c r="C51" s="29"/>
      <c r="D51" s="3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">
      <c r="A52" s="3"/>
      <c r="B52" s="3"/>
      <c r="C52" s="29"/>
      <c r="D52" s="3"/>
      <c r="E52" s="2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">
      <c r="A53" s="3"/>
      <c r="B53" s="3"/>
      <c r="C53" s="29"/>
      <c r="D53" s="3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">
      <c r="A54" s="3"/>
      <c r="B54" s="3"/>
      <c r="C54" s="29"/>
      <c r="D54" s="3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">
      <c r="A55" s="3"/>
      <c r="B55" s="3"/>
      <c r="C55" s="29"/>
      <c r="D55" s="3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">
      <c r="A56" s="3"/>
      <c r="B56" s="3"/>
      <c r="C56" s="29"/>
      <c r="D56" s="3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">
      <c r="A57" s="3"/>
      <c r="B57" s="3"/>
      <c r="C57" s="29"/>
      <c r="D57" s="3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">
      <c r="A58" s="3"/>
      <c r="B58" s="3"/>
      <c r="C58" s="29"/>
      <c r="D58" s="3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">
      <c r="A59" s="3"/>
      <c r="B59" s="3"/>
      <c r="C59" s="29"/>
      <c r="D59" s="3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">
      <c r="A60" s="3"/>
      <c r="B60" s="3"/>
      <c r="C60" s="29"/>
      <c r="D60" s="3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">
      <c r="A61" s="3"/>
      <c r="B61" s="3"/>
      <c r="C61" s="29"/>
      <c r="D61" s="3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">
      <c r="A62" s="3"/>
      <c r="B62" s="3"/>
      <c r="C62" s="29"/>
      <c r="D62" s="3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">
      <c r="A63" s="3"/>
      <c r="B63" s="3"/>
      <c r="C63" s="29"/>
      <c r="D63" s="3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">
      <c r="A64" s="3"/>
      <c r="B64" s="3"/>
      <c r="C64" s="29"/>
      <c r="D64" s="3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">
      <c r="A65" s="3"/>
      <c r="B65" s="3"/>
      <c r="C65" s="29"/>
      <c r="D65" s="3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">
      <c r="A66" s="3"/>
      <c r="B66" s="3"/>
      <c r="C66" s="29"/>
      <c r="D66" s="3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">
      <c r="A67" s="3"/>
      <c r="B67" s="3"/>
      <c r="C67" s="29"/>
      <c r="D67" s="3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">
      <c r="A68" s="3"/>
      <c r="B68" s="3"/>
      <c r="C68" s="29"/>
      <c r="D68" s="3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">
      <c r="A69" s="3"/>
      <c r="B69" s="3"/>
      <c r="C69" s="29"/>
      <c r="D69" s="3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">
      <c r="A70" s="3"/>
      <c r="B70" s="3"/>
      <c r="C70" s="29"/>
      <c r="D70" s="3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">
      <c r="A71" s="3"/>
      <c r="B71" s="3"/>
      <c r="C71" s="29"/>
      <c r="D71" s="3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">
      <c r="A72" s="3"/>
      <c r="B72" s="3"/>
      <c r="C72" s="29"/>
      <c r="D72" s="3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">
      <c r="A73" s="3"/>
      <c r="B73" s="3"/>
      <c r="C73" s="29"/>
      <c r="D73" s="3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2">
      <c r="A74" s="3"/>
      <c r="B74" s="3"/>
      <c r="C74" s="29"/>
      <c r="D74" s="3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2">
      <c r="A75" s="3"/>
      <c r="B75" s="3"/>
      <c r="C75" s="29"/>
      <c r="D75" s="3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">
      <c r="A76" s="3"/>
      <c r="B76" s="3"/>
      <c r="C76" s="29"/>
      <c r="D76" s="3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">
      <c r="A77" s="3"/>
      <c r="B77" s="3"/>
      <c r="C77" s="29"/>
      <c r="D77" s="3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">
      <c r="A78" s="3"/>
      <c r="B78" s="3"/>
      <c r="C78" s="29"/>
      <c r="D78" s="3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">
      <c r="A79" s="3"/>
      <c r="B79" s="3"/>
      <c r="C79" s="29"/>
      <c r="D79" s="3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">
      <c r="A80" s="3"/>
      <c r="B80" s="3"/>
      <c r="C80" s="29"/>
      <c r="D80" s="3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">
      <c r="A81" s="3"/>
      <c r="B81" s="3"/>
      <c r="C81" s="29"/>
      <c r="D81" s="3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">
      <c r="A82" s="3"/>
      <c r="B82" s="3"/>
      <c r="C82" s="29"/>
      <c r="D82" s="3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">
      <c r="A83" s="3"/>
      <c r="B83" s="3"/>
      <c r="C83" s="29"/>
      <c r="D83" s="3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">
      <c r="A84" s="3"/>
      <c r="B84" s="3"/>
      <c r="C84" s="29"/>
      <c r="D84" s="3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">
      <c r="A85" s="3"/>
      <c r="B85" s="3"/>
      <c r="C85" s="29"/>
      <c r="D85" s="3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">
      <c r="A86" s="3"/>
      <c r="B86" s="3"/>
      <c r="C86" s="29"/>
      <c r="D86" s="3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">
      <c r="A87" s="3"/>
      <c r="B87" s="3"/>
      <c r="C87" s="29"/>
      <c r="D87" s="3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">
      <c r="A88" s="3"/>
      <c r="B88" s="3"/>
      <c r="C88" s="29"/>
      <c r="D88" s="3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">
      <c r="A89" s="3"/>
      <c r="B89" s="3"/>
      <c r="C89" s="29"/>
      <c r="D89" s="3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">
      <c r="A90" s="3"/>
      <c r="B90" s="3"/>
      <c r="C90" s="29"/>
      <c r="D90" s="3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">
      <c r="A91" s="3"/>
      <c r="B91" s="3"/>
      <c r="C91" s="29"/>
      <c r="D91" s="3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">
      <c r="A92" s="3"/>
      <c r="B92" s="3"/>
      <c r="C92" s="29"/>
      <c r="D92" s="3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">
      <c r="A93" s="3"/>
      <c r="B93" s="3"/>
      <c r="C93" s="29"/>
      <c r="D93" s="3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">
      <c r="A94" s="3"/>
      <c r="B94" s="3"/>
      <c r="C94" s="29"/>
      <c r="D94" s="3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">
      <c r="A95" s="3"/>
      <c r="B95" s="3"/>
      <c r="C95" s="29"/>
      <c r="D95" s="3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">
      <c r="A96" s="3"/>
      <c r="B96" s="3"/>
      <c r="C96" s="29"/>
      <c r="D96" s="3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">
      <c r="A97" s="3"/>
      <c r="B97" s="3"/>
      <c r="C97" s="29"/>
      <c r="D97" s="3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">
      <c r="A98" s="3"/>
      <c r="B98" s="3"/>
      <c r="C98" s="29"/>
      <c r="D98" s="3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">
      <c r="A99" s="3"/>
      <c r="B99" s="3"/>
      <c r="C99" s="29"/>
      <c r="D99" s="3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">
      <c r="A100" s="3"/>
      <c r="B100" s="3"/>
      <c r="C100" s="29"/>
      <c r="D100" s="3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">
      <c r="A101" s="3"/>
      <c r="B101" s="3"/>
      <c r="C101" s="29"/>
      <c r="D101" s="3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">
      <c r="A102" s="3"/>
      <c r="B102" s="3"/>
      <c r="C102" s="29"/>
      <c r="D102" s="3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">
      <c r="A103" s="3"/>
      <c r="B103" s="3"/>
      <c r="C103" s="29"/>
      <c r="D103" s="3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">
      <c r="A104" s="3"/>
      <c r="B104" s="3"/>
      <c r="C104" s="29"/>
      <c r="D104" s="3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">
      <c r="A105" s="3"/>
      <c r="B105" s="3"/>
      <c r="C105" s="29"/>
      <c r="D105" s="3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">
      <c r="A106" s="3"/>
      <c r="B106" s="3"/>
      <c r="C106" s="29"/>
      <c r="D106" s="3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">
      <c r="A107" s="3"/>
      <c r="B107" s="3"/>
      <c r="C107" s="29"/>
      <c r="D107" s="3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">
      <c r="A108" s="3"/>
      <c r="B108" s="3"/>
      <c r="C108" s="29"/>
      <c r="D108" s="3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">
      <c r="A109" s="3"/>
      <c r="B109" s="3"/>
      <c r="C109" s="29"/>
      <c r="D109" s="3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">
      <c r="A110" s="3"/>
      <c r="B110" s="3"/>
      <c r="C110" s="29"/>
      <c r="D110" s="3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">
      <c r="A111" s="3"/>
      <c r="B111" s="3"/>
      <c r="C111" s="29"/>
      <c r="D111" s="3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">
      <c r="A112" s="3"/>
      <c r="B112" s="3"/>
      <c r="C112" s="29"/>
      <c r="D112" s="3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">
      <c r="A113" s="3"/>
      <c r="B113" s="3"/>
      <c r="C113" s="29"/>
      <c r="D113" s="3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">
      <c r="A114" s="3"/>
      <c r="B114" s="3"/>
      <c r="C114" s="29"/>
      <c r="D114" s="3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">
      <c r="A115" s="3"/>
      <c r="B115" s="3"/>
      <c r="C115" s="29"/>
      <c r="D115" s="3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">
      <c r="A116" s="3"/>
      <c r="B116" s="3"/>
      <c r="C116" s="29"/>
      <c r="D116" s="3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">
      <c r="A117" s="3"/>
      <c r="B117" s="3"/>
      <c r="C117" s="29"/>
      <c r="D117" s="3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">
      <c r="A118" s="3"/>
      <c r="B118" s="3"/>
      <c r="C118" s="29"/>
      <c r="D118" s="3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">
      <c r="A119" s="3"/>
      <c r="B119" s="3"/>
      <c r="C119" s="29"/>
      <c r="D119" s="3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">
      <c r="A120" s="3"/>
      <c r="B120" s="3"/>
      <c r="C120" s="29"/>
      <c r="D120" s="3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">
      <c r="A121" s="3"/>
      <c r="B121" s="3"/>
      <c r="C121" s="29"/>
      <c r="D121" s="3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">
      <c r="A122" s="3"/>
      <c r="B122" s="3"/>
      <c r="C122" s="29"/>
      <c r="D122" s="3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">
      <c r="A123" s="3"/>
      <c r="B123" s="3"/>
      <c r="C123" s="29"/>
      <c r="D123" s="3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">
      <c r="A124" s="3"/>
      <c r="B124" s="3"/>
      <c r="C124" s="29"/>
      <c r="D124" s="3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">
      <c r="A125" s="3"/>
      <c r="B125" s="3"/>
      <c r="C125" s="29"/>
      <c r="D125" s="3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">
      <c r="A126" s="3"/>
      <c r="B126" s="3"/>
      <c r="C126" s="29"/>
      <c r="D126" s="3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">
      <c r="A127" s="3"/>
      <c r="B127" s="3"/>
      <c r="C127" s="29"/>
      <c r="D127" s="3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">
      <c r="A128" s="3"/>
      <c r="B128" s="3"/>
      <c r="C128" s="29"/>
      <c r="D128" s="3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">
      <c r="A129" s="3"/>
      <c r="B129" s="3"/>
      <c r="C129" s="29"/>
      <c r="D129" s="3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">
      <c r="A130" s="3"/>
      <c r="B130" s="3"/>
      <c r="C130" s="29"/>
      <c r="D130" s="3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">
      <c r="A131" s="3"/>
      <c r="B131" s="3"/>
      <c r="C131" s="29"/>
      <c r="D131" s="3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">
      <c r="A132" s="3"/>
      <c r="B132" s="3"/>
      <c r="C132" s="29"/>
      <c r="D132" s="3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">
      <c r="A133" s="3"/>
      <c r="B133" s="3"/>
      <c r="C133" s="29"/>
      <c r="D133" s="3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">
      <c r="A134" s="3"/>
      <c r="B134" s="3"/>
      <c r="C134" s="29"/>
      <c r="D134" s="3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">
      <c r="A135" s="3"/>
      <c r="B135" s="3"/>
      <c r="C135" s="29"/>
      <c r="D135" s="3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">
      <c r="A136" s="3"/>
      <c r="B136" s="3"/>
      <c r="C136" s="29"/>
      <c r="D136" s="3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">
      <c r="A137" s="3"/>
      <c r="B137" s="3"/>
      <c r="C137" s="29"/>
      <c r="D137" s="3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">
      <c r="A138" s="3"/>
      <c r="B138" s="3"/>
      <c r="C138" s="29"/>
      <c r="D138" s="3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">
      <c r="A139" s="3"/>
      <c r="B139" s="3"/>
      <c r="C139" s="29"/>
      <c r="D139" s="3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">
      <c r="A140" s="3"/>
      <c r="B140" s="3"/>
      <c r="C140" s="29"/>
      <c r="D140" s="3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">
      <c r="A141" s="3"/>
      <c r="B141" s="3"/>
      <c r="C141" s="29"/>
      <c r="D141" s="3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">
      <c r="A142" s="3"/>
      <c r="B142" s="3"/>
      <c r="C142" s="29"/>
      <c r="D142" s="3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">
      <c r="A143" s="3"/>
      <c r="B143" s="3"/>
      <c r="C143" s="29"/>
      <c r="D143" s="3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">
      <c r="A144" s="3"/>
      <c r="B144" s="3"/>
      <c r="C144" s="29"/>
      <c r="D144" s="3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">
      <c r="A145" s="3"/>
      <c r="B145" s="3"/>
      <c r="C145" s="29"/>
      <c r="D145" s="3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">
      <c r="A146" s="3"/>
      <c r="B146" s="3"/>
      <c r="C146" s="29"/>
      <c r="D146" s="3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">
      <c r="A147" s="3"/>
      <c r="B147" s="3"/>
      <c r="C147" s="29"/>
      <c r="D147" s="3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">
      <c r="A148" s="3"/>
      <c r="B148" s="3"/>
      <c r="C148" s="29"/>
      <c r="D148" s="3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">
      <c r="A149" s="3"/>
      <c r="B149" s="3"/>
      <c r="C149" s="29"/>
      <c r="D149" s="3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">
      <c r="A150" s="3"/>
      <c r="B150" s="3"/>
      <c r="C150" s="29"/>
      <c r="D150" s="3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">
      <c r="A151" s="3"/>
      <c r="B151" s="3"/>
      <c r="C151" s="29"/>
      <c r="D151" s="3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">
      <c r="A152" s="3"/>
      <c r="B152" s="3"/>
      <c r="C152" s="29"/>
      <c r="D152" s="3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">
      <c r="A153" s="3"/>
      <c r="B153" s="3"/>
      <c r="C153" s="29"/>
      <c r="D153" s="3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">
      <c r="A154" s="3"/>
      <c r="B154" s="3"/>
      <c r="C154" s="29"/>
      <c r="D154" s="3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">
      <c r="A155" s="3"/>
      <c r="B155" s="3"/>
      <c r="C155" s="29"/>
      <c r="D155" s="3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">
      <c r="A156" s="3"/>
      <c r="B156" s="3"/>
      <c r="C156" s="29"/>
      <c r="D156" s="3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">
      <c r="A157" s="3"/>
      <c r="B157" s="3"/>
      <c r="C157" s="29"/>
      <c r="D157" s="3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">
      <c r="A158" s="3"/>
      <c r="B158" s="3"/>
      <c r="C158" s="29"/>
      <c r="D158" s="3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">
      <c r="A159" s="3"/>
      <c r="B159" s="3"/>
      <c r="C159" s="29"/>
      <c r="D159" s="3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">
      <c r="A160" s="3"/>
      <c r="B160" s="3"/>
      <c r="C160" s="29"/>
      <c r="D160" s="3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">
      <c r="A161" s="3"/>
      <c r="B161" s="3"/>
      <c r="C161" s="29"/>
      <c r="D161" s="3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">
      <c r="A162" s="3"/>
      <c r="B162" s="3"/>
      <c r="C162" s="29"/>
      <c r="D162" s="3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">
      <c r="A163" s="3"/>
      <c r="B163" s="3"/>
      <c r="C163" s="29"/>
      <c r="D163" s="3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">
      <c r="A164" s="3"/>
      <c r="B164" s="3"/>
      <c r="C164" s="29"/>
      <c r="D164" s="3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">
      <c r="A165" s="3"/>
      <c r="B165" s="3"/>
      <c r="C165" s="29"/>
      <c r="D165" s="3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">
      <c r="A166" s="3"/>
      <c r="B166" s="3"/>
      <c r="C166" s="29"/>
      <c r="D166" s="3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">
      <c r="A167" s="3"/>
      <c r="B167" s="3"/>
      <c r="C167" s="29"/>
      <c r="D167" s="3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">
      <c r="A168" s="3"/>
      <c r="B168" s="3"/>
      <c r="C168" s="29"/>
      <c r="D168" s="3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">
      <c r="A169" s="3"/>
      <c r="B169" s="3"/>
      <c r="C169" s="29"/>
      <c r="D169" s="3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">
      <c r="A170" s="3"/>
      <c r="B170" s="3"/>
      <c r="C170" s="29"/>
      <c r="D170" s="3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">
      <c r="A171" s="3"/>
      <c r="B171" s="3"/>
      <c r="C171" s="29"/>
      <c r="D171" s="3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">
      <c r="A172" s="3"/>
      <c r="B172" s="3"/>
      <c r="C172" s="29"/>
      <c r="D172" s="3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">
      <c r="A173" s="3"/>
      <c r="B173" s="3"/>
      <c r="C173" s="29"/>
      <c r="D173" s="3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">
      <c r="A174" s="3"/>
      <c r="B174" s="3"/>
      <c r="C174" s="29"/>
      <c r="D174" s="3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">
      <c r="A175" s="3"/>
      <c r="B175" s="3"/>
      <c r="C175" s="29"/>
      <c r="D175" s="3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">
      <c r="A176" s="3"/>
      <c r="B176" s="3"/>
      <c r="C176" s="29"/>
      <c r="D176" s="3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">
      <c r="A177" s="3"/>
      <c r="B177" s="3"/>
      <c r="C177" s="29"/>
      <c r="D177" s="3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">
      <c r="A178" s="3"/>
      <c r="B178" s="3"/>
      <c r="C178" s="29"/>
      <c r="D178" s="3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">
      <c r="A179" s="3"/>
      <c r="B179" s="3"/>
      <c r="C179" s="29"/>
      <c r="D179" s="3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">
      <c r="A180" s="3"/>
      <c r="B180" s="3"/>
      <c r="C180" s="29"/>
      <c r="D180" s="3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">
      <c r="A181" s="3"/>
      <c r="B181" s="3"/>
      <c r="C181" s="29"/>
      <c r="D181" s="3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">
      <c r="A182" s="3"/>
      <c r="B182" s="3"/>
      <c r="C182" s="29"/>
      <c r="D182" s="3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">
      <c r="A183" s="3"/>
      <c r="B183" s="3"/>
      <c r="C183" s="29"/>
      <c r="D183" s="3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">
      <c r="A184" s="3"/>
      <c r="B184" s="3"/>
      <c r="C184" s="29"/>
      <c r="D184" s="3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">
      <c r="A185" s="3"/>
      <c r="B185" s="3"/>
      <c r="C185" s="29"/>
      <c r="D185" s="3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">
      <c r="A186" s="3"/>
      <c r="B186" s="3"/>
      <c r="C186" s="29"/>
      <c r="D186" s="3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">
      <c r="A187" s="3"/>
      <c r="B187" s="3"/>
      <c r="C187" s="29"/>
      <c r="D187" s="3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">
      <c r="A188" s="3"/>
      <c r="B188" s="3"/>
      <c r="C188" s="29"/>
      <c r="D188" s="3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">
      <c r="A189" s="3"/>
      <c r="B189" s="3"/>
      <c r="C189" s="29"/>
      <c r="D189" s="3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">
      <c r="A190" s="3"/>
      <c r="B190" s="3"/>
      <c r="C190" s="29"/>
      <c r="D190" s="3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">
      <c r="A191" s="3"/>
      <c r="B191" s="3"/>
      <c r="C191" s="29"/>
      <c r="D191" s="3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">
      <c r="A192" s="3"/>
      <c r="B192" s="3"/>
      <c r="C192" s="29"/>
      <c r="D192" s="3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">
      <c r="A193" s="3"/>
      <c r="B193" s="3"/>
      <c r="C193" s="29"/>
      <c r="D193" s="3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">
      <c r="A194" s="3"/>
      <c r="B194" s="3"/>
      <c r="C194" s="29"/>
      <c r="D194" s="3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">
      <c r="A195" s="3"/>
      <c r="B195" s="3"/>
      <c r="C195" s="29"/>
      <c r="D195" s="3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">
      <c r="A196" s="3"/>
      <c r="B196" s="3"/>
      <c r="C196" s="29"/>
      <c r="D196" s="3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">
      <c r="A197" s="3"/>
      <c r="B197" s="3"/>
      <c r="C197" s="29"/>
      <c r="D197" s="3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">
      <c r="A198" s="3"/>
      <c r="B198" s="3"/>
      <c r="C198" s="29"/>
      <c r="D198" s="3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">
      <c r="A199" s="3"/>
      <c r="B199" s="3"/>
      <c r="C199" s="29"/>
      <c r="D199" s="3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">
      <c r="A200" s="3"/>
      <c r="B200" s="3"/>
      <c r="C200" s="29"/>
      <c r="D200" s="3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">
      <c r="A201" s="3"/>
      <c r="B201" s="3"/>
      <c r="C201" s="29"/>
      <c r="D201" s="3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">
      <c r="A202" s="3"/>
      <c r="B202" s="3"/>
      <c r="C202" s="29"/>
      <c r="D202" s="3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">
      <c r="A203" s="3"/>
      <c r="B203" s="3"/>
      <c r="C203" s="29"/>
      <c r="D203" s="3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">
      <c r="A204" s="3"/>
      <c r="B204" s="3"/>
      <c r="C204" s="29"/>
      <c r="D204" s="3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">
      <c r="A205" s="3"/>
      <c r="B205" s="3"/>
      <c r="C205" s="29"/>
      <c r="D205" s="3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">
      <c r="A206" s="3"/>
      <c r="B206" s="3"/>
      <c r="C206" s="29"/>
      <c r="D206" s="3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">
      <c r="A207" s="3"/>
      <c r="B207" s="3"/>
      <c r="C207" s="29"/>
      <c r="D207" s="3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">
      <c r="A208" s="3"/>
      <c r="B208" s="3"/>
      <c r="C208" s="29"/>
      <c r="D208" s="3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">
      <c r="A209" s="3"/>
      <c r="B209" s="3"/>
      <c r="C209" s="29"/>
      <c r="D209" s="3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">
      <c r="A210" s="3"/>
      <c r="B210" s="3"/>
      <c r="C210" s="29"/>
      <c r="D210" s="3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">
      <c r="A211" s="3"/>
      <c r="B211" s="3"/>
      <c r="C211" s="29"/>
      <c r="D211" s="3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2">
      <c r="A212" s="3"/>
      <c r="B212" s="3"/>
      <c r="C212" s="29"/>
      <c r="D212" s="3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2">
      <c r="A213" s="3"/>
      <c r="B213" s="3"/>
      <c r="C213" s="29"/>
      <c r="D213" s="3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2">
      <c r="A214" s="3"/>
      <c r="B214" s="3"/>
      <c r="C214" s="29"/>
      <c r="D214" s="3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2">
      <c r="A215" s="3"/>
      <c r="B215" s="3"/>
      <c r="C215" s="29"/>
      <c r="D215" s="3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2">
      <c r="A216" s="3"/>
      <c r="B216" s="3"/>
      <c r="C216" s="29"/>
      <c r="D216" s="3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2">
      <c r="A217" s="3"/>
      <c r="B217" s="3"/>
      <c r="C217" s="29"/>
      <c r="D217" s="3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2">
      <c r="A218" s="3"/>
      <c r="B218" s="3"/>
      <c r="C218" s="29"/>
      <c r="D218" s="3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5">
      <c r="A219" s="25"/>
      <c r="B219"/>
      <c r="C219" s="34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ht="15">
      <c r="A220" s="25"/>
      <c r="B220"/>
      <c r="C220" s="34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</sheetData>
  <sheetProtection/>
  <mergeCells count="2">
    <mergeCell ref="J2:K2"/>
    <mergeCell ref="A32:I32"/>
  </mergeCell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0"/>
  <sheetViews>
    <sheetView zoomScalePageLayoutView="0" workbookViewId="0" topLeftCell="A1">
      <selection activeCell="D2" sqref="A1:K32"/>
    </sheetView>
  </sheetViews>
  <sheetFormatPr defaultColWidth="5.00390625" defaultRowHeight="15"/>
  <cols>
    <col min="1" max="2" width="5.00390625" style="26" customWidth="1"/>
    <col min="3" max="3" width="11.7109375" style="31" customWidth="1"/>
    <col min="4" max="4" width="5.00390625" style="26" customWidth="1"/>
    <col min="5" max="5" width="5.00390625" style="5" customWidth="1"/>
    <col min="6" max="6" width="21.421875" style="5" customWidth="1"/>
    <col min="7" max="7" width="11.140625" style="5" customWidth="1"/>
    <col min="8" max="8" width="10.8515625" style="5" customWidth="1"/>
    <col min="9" max="9" width="11.7109375" style="27" customWidth="1"/>
    <col min="10" max="10" width="13.28125" style="5" customWidth="1"/>
    <col min="11" max="11" width="16.8515625" style="5" customWidth="1"/>
    <col min="12" max="16384" width="5.00390625" style="5" customWidth="1"/>
  </cols>
  <sheetData>
    <row r="1" spans="1:51" ht="15">
      <c r="A1" s="1" t="s">
        <v>0</v>
      </c>
      <c r="B1" s="2"/>
      <c r="C1" s="28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/>
      <c r="AV1"/>
      <c r="AW1"/>
      <c r="AX1"/>
      <c r="AY1"/>
    </row>
    <row r="2" spans="1:51" ht="37.5" customHeight="1" thickBot="1">
      <c r="A2" s="3"/>
      <c r="B2" s="3"/>
      <c r="C2" s="29"/>
      <c r="D2" s="3"/>
      <c r="E2" s="2"/>
      <c r="F2" s="2"/>
      <c r="G2" s="2"/>
      <c r="H2" s="2"/>
      <c r="I2" s="6"/>
      <c r="J2" s="36" t="s">
        <v>58</v>
      </c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/>
      <c r="AY2"/>
    </row>
    <row r="3" spans="1:51" ht="51" thickBot="1">
      <c r="A3" s="7" t="s">
        <v>1</v>
      </c>
      <c r="B3" s="8" t="s">
        <v>2</v>
      </c>
      <c r="C3" s="35" t="s">
        <v>59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.75" thickBot="1">
      <c r="A4" s="10">
        <v>1</v>
      </c>
      <c r="B4" s="11">
        <v>523</v>
      </c>
      <c r="C4" s="30" t="str">
        <f>VLOOKUP(B4,'[1]listing13'!$E$8:$H$345,4,0)</f>
        <v>DAZ</v>
      </c>
      <c r="D4" s="11" t="s">
        <v>11</v>
      </c>
      <c r="E4" s="11" t="s">
        <v>12</v>
      </c>
      <c r="F4" s="12" t="s">
        <v>13</v>
      </c>
      <c r="G4" s="11" t="s">
        <v>14</v>
      </c>
      <c r="H4" s="11">
        <v>2010</v>
      </c>
      <c r="I4" s="11">
        <v>17</v>
      </c>
      <c r="J4" s="11">
        <v>74922</v>
      </c>
      <c r="K4" s="13">
        <f aca="true" t="shared" si="0" ref="K4:K31">I4*J4</f>
        <v>1273674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.75" thickBot="1">
      <c r="A5" s="10">
        <f aca="true" t="shared" si="1" ref="A5:A31">A4+1</f>
        <v>2</v>
      </c>
      <c r="B5" s="11">
        <v>24</v>
      </c>
      <c r="C5" s="32" t="s">
        <v>60</v>
      </c>
      <c r="D5" s="11" t="s">
        <v>11</v>
      </c>
      <c r="E5" s="11" t="s">
        <v>12</v>
      </c>
      <c r="F5" s="12" t="s">
        <v>15</v>
      </c>
      <c r="G5" s="11" t="s">
        <v>14</v>
      </c>
      <c r="H5" s="11">
        <v>2010</v>
      </c>
      <c r="I5" s="11">
        <v>200</v>
      </c>
      <c r="J5" s="11">
        <v>50922</v>
      </c>
      <c r="K5" s="13">
        <f t="shared" si="0"/>
        <v>10184400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thickBot="1">
      <c r="A6" s="10">
        <f t="shared" si="1"/>
        <v>3</v>
      </c>
      <c r="B6" s="11">
        <v>5</v>
      </c>
      <c r="C6" s="30" t="str">
        <f>VLOOKUP(B6,'[1]listing13'!$E$8:$H$345,4,0)</f>
        <v>TLG</v>
      </c>
      <c r="D6" s="11" t="s">
        <v>16</v>
      </c>
      <c r="E6" s="11" t="s">
        <v>12</v>
      </c>
      <c r="F6" s="12" t="s">
        <v>17</v>
      </c>
      <c r="G6" s="11" t="s">
        <v>14</v>
      </c>
      <c r="H6" s="11">
        <v>2010</v>
      </c>
      <c r="I6" s="11">
        <v>50</v>
      </c>
      <c r="J6" s="11">
        <v>131620</v>
      </c>
      <c r="K6" s="13">
        <f t="shared" si="0"/>
        <v>6581000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.75" thickBot="1">
      <c r="A7" s="10">
        <f t="shared" si="1"/>
        <v>4</v>
      </c>
      <c r="B7" s="11">
        <v>34</v>
      </c>
      <c r="C7" s="30" t="str">
        <f>VLOOKUP(B7,'[1]listing13'!$E$8:$H$345,4,0)</f>
        <v>SUL</v>
      </c>
      <c r="D7" s="11" t="s">
        <v>18</v>
      </c>
      <c r="E7" s="11" t="s">
        <v>12</v>
      </c>
      <c r="F7" s="12" t="s">
        <v>19</v>
      </c>
      <c r="G7" s="11" t="s">
        <v>14</v>
      </c>
      <c r="H7" s="11">
        <v>2010</v>
      </c>
      <c r="I7" s="11">
        <v>1434.62</v>
      </c>
      <c r="J7" s="11">
        <v>65362</v>
      </c>
      <c r="K7" s="13">
        <f t="shared" si="0"/>
        <v>93769632.44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.75" thickBot="1">
      <c r="A8" s="10">
        <f t="shared" si="1"/>
        <v>5</v>
      </c>
      <c r="B8" s="11">
        <v>68</v>
      </c>
      <c r="C8" s="30" t="str">
        <f>VLOOKUP(B8,'[1]listing13'!$E$8:$H$345,4,0)</f>
        <v>ERS</v>
      </c>
      <c r="D8" s="11" t="s">
        <v>20</v>
      </c>
      <c r="E8" s="14" t="s">
        <v>21</v>
      </c>
      <c r="F8" s="12" t="s">
        <v>22</v>
      </c>
      <c r="G8" s="11" t="s">
        <v>14</v>
      </c>
      <c r="H8" s="11">
        <v>2010</v>
      </c>
      <c r="I8" s="11">
        <v>150</v>
      </c>
      <c r="J8" s="15">
        <v>265852</v>
      </c>
      <c r="K8" s="13">
        <f t="shared" si="0"/>
        <v>39877800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.75" thickBot="1">
      <c r="A9" s="10">
        <f t="shared" si="1"/>
        <v>6</v>
      </c>
      <c r="B9" s="11">
        <v>450</v>
      </c>
      <c r="C9" s="30" t="str">
        <f>VLOOKUP(B9,'[1]listing13'!$E$8:$H$345,4,0)</f>
        <v>ZOO</v>
      </c>
      <c r="D9" s="11" t="s">
        <v>18</v>
      </c>
      <c r="E9" s="11" t="s">
        <v>12</v>
      </c>
      <c r="F9" s="12" t="s">
        <v>23</v>
      </c>
      <c r="G9" s="11" t="s">
        <v>24</v>
      </c>
      <c r="H9" s="11">
        <v>2010</v>
      </c>
      <c r="I9" s="11">
        <v>10</v>
      </c>
      <c r="J9" s="16">
        <v>3754944</v>
      </c>
      <c r="K9" s="13">
        <f t="shared" si="0"/>
        <v>37549440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.75" thickBot="1">
      <c r="A10" s="10">
        <f t="shared" si="1"/>
        <v>7</v>
      </c>
      <c r="B10" s="11">
        <v>17</v>
      </c>
      <c r="C10" s="30" t="str">
        <f>VLOOKUP(B10,'[1]listing13'!$E$8:$H$345,4,0)</f>
        <v>ATR</v>
      </c>
      <c r="D10" s="11" t="s">
        <v>18</v>
      </c>
      <c r="E10" s="11" t="s">
        <v>12</v>
      </c>
      <c r="F10" s="12" t="s">
        <v>25</v>
      </c>
      <c r="G10" s="11" t="s">
        <v>14</v>
      </c>
      <c r="H10" s="11">
        <v>2010</v>
      </c>
      <c r="I10" s="11">
        <v>200</v>
      </c>
      <c r="J10" s="11">
        <v>174136</v>
      </c>
      <c r="K10" s="13">
        <f t="shared" si="0"/>
        <v>34827200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.75" thickBot="1">
      <c r="A11" s="10">
        <f t="shared" si="1"/>
        <v>8</v>
      </c>
      <c r="B11" s="11">
        <v>90</v>
      </c>
      <c r="C11" s="30" t="str">
        <f>VLOOKUP(B11,'[1]listing13'!$E$8:$H$345,4,0)</f>
        <v>APU</v>
      </c>
      <c r="D11" s="11" t="s">
        <v>18</v>
      </c>
      <c r="E11" s="11" t="s">
        <v>12</v>
      </c>
      <c r="F11" s="12" t="s">
        <v>26</v>
      </c>
      <c r="G11" s="11" t="s">
        <v>14</v>
      </c>
      <c r="H11" s="11">
        <v>2010</v>
      </c>
      <c r="I11" s="11">
        <v>40</v>
      </c>
      <c r="J11" s="11">
        <v>74287700</v>
      </c>
      <c r="K11" s="13">
        <f t="shared" si="0"/>
        <v>2971508000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 thickBot="1">
      <c r="A12" s="10">
        <f t="shared" si="1"/>
        <v>9</v>
      </c>
      <c r="B12" s="14">
        <v>244</v>
      </c>
      <c r="C12" s="30" t="s">
        <v>61</v>
      </c>
      <c r="D12" s="11" t="s">
        <v>11</v>
      </c>
      <c r="E12" s="11" t="s">
        <v>27</v>
      </c>
      <c r="F12" s="17" t="s">
        <v>28</v>
      </c>
      <c r="G12" s="11" t="s">
        <v>14</v>
      </c>
      <c r="H12" s="11">
        <v>2010</v>
      </c>
      <c r="I12" s="11">
        <v>208</v>
      </c>
      <c r="J12" s="18">
        <v>79545</v>
      </c>
      <c r="K12" s="13">
        <f t="shared" si="0"/>
        <v>16545360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 thickBot="1">
      <c r="A13" s="10">
        <f t="shared" si="1"/>
        <v>10</v>
      </c>
      <c r="B13" s="19">
        <v>114</v>
      </c>
      <c r="C13" s="30" t="str">
        <f>VLOOKUP(B13,'[1]listing13'!$E$8:$H$345,4,0)</f>
        <v>HLG</v>
      </c>
      <c r="D13" s="19" t="s">
        <v>20</v>
      </c>
      <c r="E13" s="19" t="s">
        <v>29</v>
      </c>
      <c r="F13" s="20" t="s">
        <v>30</v>
      </c>
      <c r="G13" s="11" t="s">
        <v>14</v>
      </c>
      <c r="H13" s="11">
        <v>2010</v>
      </c>
      <c r="I13" s="21">
        <v>123.6</v>
      </c>
      <c r="J13" s="19">
        <v>10113</v>
      </c>
      <c r="K13" s="13">
        <f t="shared" si="0"/>
        <v>1249966.8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 thickBot="1">
      <c r="A14" s="10">
        <f t="shared" si="1"/>
        <v>11</v>
      </c>
      <c r="B14" s="14">
        <v>528</v>
      </c>
      <c r="C14" s="30" t="str">
        <f>VLOOKUP(B14,'[1]listing13'!$E$8:$H$345,4,0)</f>
        <v>HRM</v>
      </c>
      <c r="D14" s="14" t="s">
        <v>31</v>
      </c>
      <c r="E14" s="11" t="s">
        <v>12</v>
      </c>
      <c r="F14" s="17" t="s">
        <v>32</v>
      </c>
      <c r="G14" s="11" t="s">
        <v>14</v>
      </c>
      <c r="H14" s="11">
        <v>2010</v>
      </c>
      <c r="I14" s="11">
        <v>2.19</v>
      </c>
      <c r="J14" s="11">
        <v>78543001</v>
      </c>
      <c r="K14" s="13">
        <f t="shared" si="0"/>
        <v>172009172.19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 thickBot="1">
      <c r="A15" s="10">
        <f t="shared" si="1"/>
        <v>12</v>
      </c>
      <c r="B15" s="14">
        <v>530</v>
      </c>
      <c r="C15" s="30" t="str">
        <f>VLOOKUP(B15,'[1]listing13'!$E$8:$H$345,4,0)</f>
        <v>RMC</v>
      </c>
      <c r="D15" s="14" t="s">
        <v>33</v>
      </c>
      <c r="E15" s="11" t="s">
        <v>12</v>
      </c>
      <c r="F15" s="17" t="s">
        <v>34</v>
      </c>
      <c r="G15" s="11" t="s">
        <v>14</v>
      </c>
      <c r="H15" s="11">
        <v>2010</v>
      </c>
      <c r="I15" s="22">
        <v>1.6</v>
      </c>
      <c r="J15" s="14">
        <v>78679464</v>
      </c>
      <c r="K15" s="13">
        <f t="shared" si="0"/>
        <v>125887142.4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thickBot="1">
      <c r="A16" s="10">
        <f t="shared" si="1"/>
        <v>13</v>
      </c>
      <c r="B16" s="14">
        <v>461</v>
      </c>
      <c r="C16" s="30" t="str">
        <f>VLOOKUP(B16,'[1]listing13'!$E$8:$H$345,4,0)</f>
        <v>ADL</v>
      </c>
      <c r="D16" s="19" t="s">
        <v>20</v>
      </c>
      <c r="E16" s="14" t="s">
        <v>35</v>
      </c>
      <c r="F16" s="17" t="s">
        <v>36</v>
      </c>
      <c r="G16" s="11" t="s">
        <v>14</v>
      </c>
      <c r="H16" s="11">
        <v>2010</v>
      </c>
      <c r="I16" s="11">
        <v>40</v>
      </c>
      <c r="J16" s="14">
        <v>3151304</v>
      </c>
      <c r="K16" s="13">
        <f t="shared" si="0"/>
        <v>126052160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thickBot="1">
      <c r="A17" s="10">
        <f t="shared" si="1"/>
        <v>14</v>
      </c>
      <c r="B17" s="14">
        <v>464</v>
      </c>
      <c r="C17" s="30" t="str">
        <f>VLOOKUP(B17,'[1]listing13'!$E$8:$H$345,4,0)</f>
        <v>TAL</v>
      </c>
      <c r="D17" s="19" t="s">
        <v>20</v>
      </c>
      <c r="E17" s="14" t="s">
        <v>37</v>
      </c>
      <c r="F17" s="17" t="s">
        <v>38</v>
      </c>
      <c r="G17" s="11" t="s">
        <v>14</v>
      </c>
      <c r="H17" s="11">
        <v>2010</v>
      </c>
      <c r="I17" s="11">
        <v>20</v>
      </c>
      <c r="J17" s="15">
        <v>694264</v>
      </c>
      <c r="K17" s="13">
        <f t="shared" si="0"/>
        <v>13885280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thickBot="1">
      <c r="A18" s="10">
        <f t="shared" si="1"/>
        <v>15</v>
      </c>
      <c r="B18" s="14">
        <v>279</v>
      </c>
      <c r="C18" s="33" t="s">
        <v>62</v>
      </c>
      <c r="D18" s="11" t="s">
        <v>11</v>
      </c>
      <c r="E18" s="14" t="s">
        <v>35</v>
      </c>
      <c r="F18" s="17" t="s">
        <v>39</v>
      </c>
      <c r="G18" s="11" t="s">
        <v>14</v>
      </c>
      <c r="H18" s="11">
        <v>2010</v>
      </c>
      <c r="I18" s="11">
        <v>32</v>
      </c>
      <c r="J18" s="14">
        <v>149435</v>
      </c>
      <c r="K18" s="13">
        <f t="shared" si="0"/>
        <v>4781920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thickBot="1">
      <c r="A19" s="10">
        <f t="shared" si="1"/>
        <v>16</v>
      </c>
      <c r="B19" s="14">
        <v>44</v>
      </c>
      <c r="C19" s="30" t="str">
        <f>VLOOKUP(B19,'[1]listing13'!$E$8:$H$345,4,0)</f>
        <v>TAH</v>
      </c>
      <c r="D19" s="14" t="s">
        <v>33</v>
      </c>
      <c r="E19" s="11" t="s">
        <v>12</v>
      </c>
      <c r="F19" s="17" t="s">
        <v>40</v>
      </c>
      <c r="G19" s="11" t="s">
        <v>14</v>
      </c>
      <c r="H19" s="11">
        <v>2010</v>
      </c>
      <c r="I19" s="11">
        <v>56</v>
      </c>
      <c r="J19" s="14">
        <v>1189983</v>
      </c>
      <c r="K19" s="13">
        <f t="shared" si="0"/>
        <v>66639048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thickBot="1">
      <c r="A20" s="10">
        <f t="shared" si="1"/>
        <v>17</v>
      </c>
      <c r="B20" s="14">
        <v>209</v>
      </c>
      <c r="C20" s="30" t="str">
        <f>VLOOKUP(B20,'[1]listing13'!$E$8:$H$345,4,0)</f>
        <v>MCH</v>
      </c>
      <c r="D20" s="14" t="s">
        <v>31</v>
      </c>
      <c r="E20" s="11" t="s">
        <v>12</v>
      </c>
      <c r="F20" s="17" t="s">
        <v>41</v>
      </c>
      <c r="G20" s="11" t="s">
        <v>14</v>
      </c>
      <c r="H20" s="11">
        <v>2010</v>
      </c>
      <c r="I20" s="11">
        <v>32</v>
      </c>
      <c r="J20" s="15">
        <v>25870276</v>
      </c>
      <c r="K20" s="13">
        <f t="shared" si="0"/>
        <v>827848832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thickBot="1">
      <c r="A21" s="10">
        <f t="shared" si="1"/>
        <v>18</v>
      </c>
      <c r="B21" s="14">
        <v>234</v>
      </c>
      <c r="C21" s="30" t="str">
        <f>VLOOKUP(B21,'[1]listing13'!$E$8:$H$345,4,0)</f>
        <v>GHC</v>
      </c>
      <c r="D21" s="14" t="s">
        <v>20</v>
      </c>
      <c r="E21" s="11" t="s">
        <v>12</v>
      </c>
      <c r="F21" s="17" t="s">
        <v>42</v>
      </c>
      <c r="G21" s="11" t="s">
        <v>14</v>
      </c>
      <c r="H21" s="11">
        <v>2010</v>
      </c>
      <c r="I21" s="11">
        <v>15</v>
      </c>
      <c r="J21" s="14">
        <v>242464</v>
      </c>
      <c r="K21" s="13">
        <f t="shared" si="0"/>
        <v>3636960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thickBot="1">
      <c r="A22" s="10">
        <f t="shared" si="1"/>
        <v>19</v>
      </c>
      <c r="B22" s="14">
        <v>444</v>
      </c>
      <c r="C22" s="30" t="str">
        <f>VLOOKUP(B22,'[1]listing13'!$E$8:$H$345,4,0)</f>
        <v>BDL</v>
      </c>
      <c r="D22" s="14" t="s">
        <v>20</v>
      </c>
      <c r="E22" s="11" t="s">
        <v>43</v>
      </c>
      <c r="F22" s="17" t="s">
        <v>44</v>
      </c>
      <c r="G22" s="11" t="s">
        <v>14</v>
      </c>
      <c r="H22" s="11">
        <v>2010</v>
      </c>
      <c r="I22" s="11">
        <v>5</v>
      </c>
      <c r="J22" s="15">
        <v>829622</v>
      </c>
      <c r="K22" s="13">
        <f t="shared" si="0"/>
        <v>4148110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.75" thickBot="1">
      <c r="A23" s="10">
        <f t="shared" si="1"/>
        <v>20</v>
      </c>
      <c r="B23" s="14">
        <v>458</v>
      </c>
      <c r="C23" s="30" t="str">
        <f>VLOOKUP(B23,'[1]listing13'!$E$8:$H$345,4,0)</f>
        <v>TTL</v>
      </c>
      <c r="D23" s="14" t="s">
        <v>20</v>
      </c>
      <c r="E23" s="14" t="s">
        <v>45</v>
      </c>
      <c r="F23" s="17" t="s">
        <v>46</v>
      </c>
      <c r="G23" s="11" t="s">
        <v>14</v>
      </c>
      <c r="H23" s="11">
        <v>2010</v>
      </c>
      <c r="I23" s="11">
        <v>130000</v>
      </c>
      <c r="J23" s="14">
        <v>526652</v>
      </c>
      <c r="K23" s="13">
        <f t="shared" si="0"/>
        <v>68464760000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.75" thickBot="1">
      <c r="A24" s="10">
        <f t="shared" si="1"/>
        <v>21</v>
      </c>
      <c r="B24" s="14">
        <v>217</v>
      </c>
      <c r="C24" s="30" t="str">
        <f>VLOOKUP(B24,'[1]listing13'!$E$8:$H$345,4,0)</f>
        <v>TEE</v>
      </c>
      <c r="D24" s="11" t="s">
        <v>11</v>
      </c>
      <c r="E24" s="14" t="s">
        <v>21</v>
      </c>
      <c r="F24" s="17" t="s">
        <v>47</v>
      </c>
      <c r="G24" s="11" t="s">
        <v>14</v>
      </c>
      <c r="H24" s="11">
        <v>2010</v>
      </c>
      <c r="I24" s="11">
        <v>200</v>
      </c>
      <c r="J24" s="14">
        <v>163349</v>
      </c>
      <c r="K24" s="13">
        <f t="shared" si="0"/>
        <v>32669800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5.75" thickBot="1">
      <c r="A25" s="10">
        <f t="shared" si="1"/>
        <v>22</v>
      </c>
      <c r="B25" s="14">
        <v>521</v>
      </c>
      <c r="C25" s="30" t="str">
        <f>VLOOKUP(B25,'[1]listing13'!$E$8:$H$345,4,0)</f>
        <v>JTB</v>
      </c>
      <c r="D25" s="11" t="s">
        <v>11</v>
      </c>
      <c r="E25" s="11" t="s">
        <v>12</v>
      </c>
      <c r="F25" s="17" t="s">
        <v>48</v>
      </c>
      <c r="G25" s="11" t="s">
        <v>14</v>
      </c>
      <c r="H25" s="11">
        <v>2010</v>
      </c>
      <c r="I25" s="11">
        <v>1.25</v>
      </c>
      <c r="J25" s="14">
        <v>100000000</v>
      </c>
      <c r="K25" s="13">
        <f t="shared" si="0"/>
        <v>125000000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5.75" thickBot="1">
      <c r="A26" s="10">
        <f t="shared" si="1"/>
        <v>23</v>
      </c>
      <c r="B26" s="14">
        <v>3</v>
      </c>
      <c r="C26" s="30" t="str">
        <f>VLOOKUP(B26,'[1]listing13'!$E$8:$H$345,4,0)</f>
        <v>ULN</v>
      </c>
      <c r="D26" s="11" t="s">
        <v>11</v>
      </c>
      <c r="E26" s="11" t="s">
        <v>12</v>
      </c>
      <c r="F26" s="17" t="s">
        <v>49</v>
      </c>
      <c r="G26" s="11" t="s">
        <v>14</v>
      </c>
      <c r="H26" s="11">
        <v>2010</v>
      </c>
      <c r="I26" s="11">
        <v>300</v>
      </c>
      <c r="J26" s="14">
        <v>335297</v>
      </c>
      <c r="K26" s="13">
        <f t="shared" si="0"/>
        <v>100589100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5.75" thickBot="1">
      <c r="A27" s="10">
        <f t="shared" si="1"/>
        <v>24</v>
      </c>
      <c r="B27" s="14">
        <v>13</v>
      </c>
      <c r="C27" s="30" t="str">
        <f>VLOOKUP(B27,'[1]listing13'!$E$8:$H$345,4,0)</f>
        <v>BNG</v>
      </c>
      <c r="D27" s="14" t="s">
        <v>31</v>
      </c>
      <c r="E27" s="11" t="s">
        <v>12</v>
      </c>
      <c r="F27" s="17" t="s">
        <v>50</v>
      </c>
      <c r="G27" s="11" t="s">
        <v>14</v>
      </c>
      <c r="H27" s="11">
        <v>2010</v>
      </c>
      <c r="I27" s="11">
        <v>343</v>
      </c>
      <c r="J27" s="14">
        <v>423065</v>
      </c>
      <c r="K27" s="13">
        <f t="shared" si="0"/>
        <v>145111295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5.75" thickBot="1">
      <c r="A28" s="10">
        <f t="shared" si="1"/>
        <v>25</v>
      </c>
      <c r="B28" s="14">
        <v>308</v>
      </c>
      <c r="C28" s="30" t="str">
        <f>VLOOKUP(B28,'[1]listing13'!$E$8:$H$345,4,0)</f>
        <v>BUN</v>
      </c>
      <c r="D28" s="11" t="s">
        <v>11</v>
      </c>
      <c r="E28" s="11" t="s">
        <v>51</v>
      </c>
      <c r="F28" s="17" t="s">
        <v>52</v>
      </c>
      <c r="G28" s="11" t="s">
        <v>14</v>
      </c>
      <c r="H28" s="11">
        <v>2010</v>
      </c>
      <c r="I28" s="11">
        <v>38</v>
      </c>
      <c r="J28" s="14">
        <v>131212</v>
      </c>
      <c r="K28" s="13">
        <f t="shared" si="0"/>
        <v>4986056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5.75" thickBot="1">
      <c r="A29" s="10">
        <f t="shared" si="1"/>
        <v>26</v>
      </c>
      <c r="B29" s="14">
        <v>522</v>
      </c>
      <c r="C29" s="30" t="str">
        <f>VLOOKUP(B29,'[1]listing13'!$E$8:$H$345,4,0)</f>
        <v>BDS</v>
      </c>
      <c r="D29" s="11" t="s">
        <v>11</v>
      </c>
      <c r="E29" s="11" t="s">
        <v>12</v>
      </c>
      <c r="F29" s="17" t="s">
        <v>53</v>
      </c>
      <c r="G29" s="11" t="s">
        <v>14</v>
      </c>
      <c r="H29" s="11">
        <v>2010</v>
      </c>
      <c r="I29" s="11">
        <v>50</v>
      </c>
      <c r="J29" s="18">
        <v>11000000</v>
      </c>
      <c r="K29" s="13">
        <f t="shared" si="0"/>
        <v>550000000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5.75" thickBot="1">
      <c r="A30" s="10">
        <f t="shared" si="1"/>
        <v>27</v>
      </c>
      <c r="B30" s="14">
        <v>88</v>
      </c>
      <c r="C30" s="30" t="str">
        <f>VLOOKUP(B30,'[1]listing13'!$E$8:$H$345,4,0)</f>
        <v>GTL</v>
      </c>
      <c r="D30" s="14" t="s">
        <v>33</v>
      </c>
      <c r="E30" s="11" t="s">
        <v>12</v>
      </c>
      <c r="F30" s="17" t="s">
        <v>54</v>
      </c>
      <c r="G30" s="11" t="s">
        <v>14</v>
      </c>
      <c r="H30" s="11">
        <v>2010</v>
      </c>
      <c r="I30" s="11">
        <v>138</v>
      </c>
      <c r="J30" s="14">
        <v>1618684</v>
      </c>
      <c r="K30" s="13">
        <f t="shared" si="0"/>
        <v>223378392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5.75" thickBot="1">
      <c r="A31" s="10">
        <f t="shared" si="1"/>
        <v>28</v>
      </c>
      <c r="B31" s="14">
        <v>22</v>
      </c>
      <c r="C31" s="30" t="str">
        <f>VLOOKUP(B31,'[1]listing13'!$E$8:$H$345,4,0)</f>
        <v>TCK</v>
      </c>
      <c r="D31" s="14" t="s">
        <v>33</v>
      </c>
      <c r="E31" s="11" t="s">
        <v>12</v>
      </c>
      <c r="F31" s="17" t="s">
        <v>55</v>
      </c>
      <c r="G31" s="11" t="s">
        <v>14</v>
      </c>
      <c r="H31" s="11">
        <v>2010</v>
      </c>
      <c r="I31" s="11">
        <v>80</v>
      </c>
      <c r="J31" s="15">
        <v>1023703</v>
      </c>
      <c r="K31" s="13">
        <f t="shared" si="0"/>
        <v>81896240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5.75" thickBot="1">
      <c r="A32" s="37" t="s">
        <v>56</v>
      </c>
      <c r="B32" s="38"/>
      <c r="C32" s="38"/>
      <c r="D32" s="38"/>
      <c r="E32" s="38"/>
      <c r="F32" s="38"/>
      <c r="G32" s="38"/>
      <c r="H32" s="38"/>
      <c r="I32" s="39"/>
      <c r="J32" s="23">
        <f>SUM(J4:J31)</f>
        <v>383466891</v>
      </c>
      <c r="K32" s="23">
        <f>SUM(K4:K31)</f>
        <v>74286645980.83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">
      <c r="A33" s="3"/>
      <c r="B33" s="3"/>
      <c r="C33" s="29"/>
      <c r="D33" s="3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">
      <c r="A34" s="3"/>
      <c r="B34" s="3"/>
      <c r="C34" s="29"/>
      <c r="D34" s="3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">
      <c r="A35" s="3"/>
      <c r="B35" s="3"/>
      <c r="C35" s="29"/>
      <c r="D35" s="3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">
      <c r="A36" s="3"/>
      <c r="B36" s="3"/>
      <c r="C36" s="29"/>
      <c r="D36" s="3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">
      <c r="A37" s="3"/>
      <c r="B37" s="3"/>
      <c r="C37" s="29"/>
      <c r="D37" s="3"/>
      <c r="E37" s="2"/>
      <c r="F37" s="24" t="s">
        <v>57</v>
      </c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">
      <c r="A38" s="3"/>
      <c r="B38" s="3"/>
      <c r="C38" s="29"/>
      <c r="D38" s="3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">
      <c r="A39" s="3"/>
      <c r="B39" s="3"/>
      <c r="C39" s="29"/>
      <c r="D39" s="3"/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">
      <c r="A40" s="3"/>
      <c r="B40" s="3"/>
      <c r="C40" s="29"/>
      <c r="D40" s="3"/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">
      <c r="A41" s="3"/>
      <c r="B41" s="3"/>
      <c r="C41" s="29"/>
      <c r="D41" s="3"/>
      <c r="E41" s="2"/>
      <c r="F41" s="2"/>
      <c r="G41" s="2"/>
      <c r="H41" s="2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">
      <c r="A42" s="3"/>
      <c r="B42" s="3"/>
      <c r="C42" s="29"/>
      <c r="D42" s="3"/>
      <c r="E42" s="2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">
      <c r="A43" s="3"/>
      <c r="B43" s="3"/>
      <c r="C43" s="29"/>
      <c r="D43" s="3"/>
      <c r="E43" s="2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">
      <c r="A44" s="3"/>
      <c r="B44" s="3"/>
      <c r="C44" s="29"/>
      <c r="D44" s="3"/>
      <c r="E44" s="2"/>
      <c r="F44" s="2"/>
      <c r="G44" s="2"/>
      <c r="H44" s="2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">
      <c r="A45" s="3"/>
      <c r="B45" s="3"/>
      <c r="C45" s="29"/>
      <c r="D45" s="3"/>
      <c r="E45" s="2"/>
      <c r="F45" s="2"/>
      <c r="G45" s="2"/>
      <c r="H45" s="2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">
      <c r="A46" s="3"/>
      <c r="B46" s="3"/>
      <c r="C46" s="29"/>
      <c r="D46" s="3"/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">
      <c r="A47" s="3"/>
      <c r="B47" s="3"/>
      <c r="C47" s="29"/>
      <c r="D47" s="3"/>
      <c r="E47" s="2"/>
      <c r="F47" s="2"/>
      <c r="G47" s="2"/>
      <c r="H47" s="2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">
      <c r="A48" s="3"/>
      <c r="B48" s="3"/>
      <c r="C48" s="29"/>
      <c r="D48" s="3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">
      <c r="A49" s="3"/>
      <c r="B49" s="3"/>
      <c r="C49" s="29"/>
      <c r="D49" s="3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">
      <c r="A50" s="3"/>
      <c r="B50" s="3"/>
      <c r="C50" s="29"/>
      <c r="D50" s="3"/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">
      <c r="A51" s="3"/>
      <c r="B51" s="3"/>
      <c r="C51" s="29"/>
      <c r="D51" s="3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">
      <c r="A52" s="3"/>
      <c r="B52" s="3"/>
      <c r="C52" s="29"/>
      <c r="D52" s="3"/>
      <c r="E52" s="2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">
      <c r="A53" s="3"/>
      <c r="B53" s="3"/>
      <c r="C53" s="29"/>
      <c r="D53" s="3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">
      <c r="A54" s="3"/>
      <c r="B54" s="3"/>
      <c r="C54" s="29"/>
      <c r="D54" s="3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">
      <c r="A55" s="3"/>
      <c r="B55" s="3"/>
      <c r="C55" s="29"/>
      <c r="D55" s="3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">
      <c r="A56" s="3"/>
      <c r="B56" s="3"/>
      <c r="C56" s="29"/>
      <c r="D56" s="3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">
      <c r="A57" s="3"/>
      <c r="B57" s="3"/>
      <c r="C57" s="29"/>
      <c r="D57" s="3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">
      <c r="A58" s="3"/>
      <c r="B58" s="3"/>
      <c r="C58" s="29"/>
      <c r="D58" s="3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">
      <c r="A59" s="3"/>
      <c r="B59" s="3"/>
      <c r="C59" s="29"/>
      <c r="D59" s="3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">
      <c r="A60" s="3"/>
      <c r="B60" s="3"/>
      <c r="C60" s="29"/>
      <c r="D60" s="3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">
      <c r="A61" s="3"/>
      <c r="B61" s="3"/>
      <c r="C61" s="29"/>
      <c r="D61" s="3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">
      <c r="A62" s="3"/>
      <c r="B62" s="3"/>
      <c r="C62" s="29"/>
      <c r="D62" s="3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">
      <c r="A63" s="3"/>
      <c r="B63" s="3"/>
      <c r="C63" s="29"/>
      <c r="D63" s="3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">
      <c r="A64" s="3"/>
      <c r="B64" s="3"/>
      <c r="C64" s="29"/>
      <c r="D64" s="3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">
      <c r="A65" s="3"/>
      <c r="B65" s="3"/>
      <c r="C65" s="29"/>
      <c r="D65" s="3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">
      <c r="A66" s="3"/>
      <c r="B66" s="3"/>
      <c r="C66" s="29"/>
      <c r="D66" s="3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">
      <c r="A67" s="3"/>
      <c r="B67" s="3"/>
      <c r="C67" s="29"/>
      <c r="D67" s="3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">
      <c r="A68" s="3"/>
      <c r="B68" s="3"/>
      <c r="C68" s="29"/>
      <c r="D68" s="3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">
      <c r="A69" s="3"/>
      <c r="B69" s="3"/>
      <c r="C69" s="29"/>
      <c r="D69" s="3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">
      <c r="A70" s="3"/>
      <c r="B70" s="3"/>
      <c r="C70" s="29"/>
      <c r="D70" s="3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">
      <c r="A71" s="3"/>
      <c r="B71" s="3"/>
      <c r="C71" s="29"/>
      <c r="D71" s="3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">
      <c r="A72" s="3"/>
      <c r="B72" s="3"/>
      <c r="C72" s="29"/>
      <c r="D72" s="3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">
      <c r="A73" s="3"/>
      <c r="B73" s="3"/>
      <c r="C73" s="29"/>
      <c r="D73" s="3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2">
      <c r="A74" s="3"/>
      <c r="B74" s="3"/>
      <c r="C74" s="29"/>
      <c r="D74" s="3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2">
      <c r="A75" s="3"/>
      <c r="B75" s="3"/>
      <c r="C75" s="29"/>
      <c r="D75" s="3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">
      <c r="A76" s="3"/>
      <c r="B76" s="3"/>
      <c r="C76" s="29"/>
      <c r="D76" s="3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">
      <c r="A77" s="3"/>
      <c r="B77" s="3"/>
      <c r="C77" s="29"/>
      <c r="D77" s="3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">
      <c r="A78" s="3"/>
      <c r="B78" s="3"/>
      <c r="C78" s="29"/>
      <c r="D78" s="3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">
      <c r="A79" s="3"/>
      <c r="B79" s="3"/>
      <c r="C79" s="29"/>
      <c r="D79" s="3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">
      <c r="A80" s="3"/>
      <c r="B80" s="3"/>
      <c r="C80" s="29"/>
      <c r="D80" s="3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">
      <c r="A81" s="3"/>
      <c r="B81" s="3"/>
      <c r="C81" s="29"/>
      <c r="D81" s="3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">
      <c r="A82" s="3"/>
      <c r="B82" s="3"/>
      <c r="C82" s="29"/>
      <c r="D82" s="3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">
      <c r="A83" s="3"/>
      <c r="B83" s="3"/>
      <c r="C83" s="29"/>
      <c r="D83" s="3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">
      <c r="A84" s="3"/>
      <c r="B84" s="3"/>
      <c r="C84" s="29"/>
      <c r="D84" s="3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">
      <c r="A85" s="3"/>
      <c r="B85" s="3"/>
      <c r="C85" s="29"/>
      <c r="D85" s="3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">
      <c r="A86" s="3"/>
      <c r="B86" s="3"/>
      <c r="C86" s="29"/>
      <c r="D86" s="3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">
      <c r="A87" s="3"/>
      <c r="B87" s="3"/>
      <c r="C87" s="29"/>
      <c r="D87" s="3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">
      <c r="A88" s="3"/>
      <c r="B88" s="3"/>
      <c r="C88" s="29"/>
      <c r="D88" s="3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">
      <c r="A89" s="3"/>
      <c r="B89" s="3"/>
      <c r="C89" s="29"/>
      <c r="D89" s="3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">
      <c r="A90" s="3"/>
      <c r="B90" s="3"/>
      <c r="C90" s="29"/>
      <c r="D90" s="3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">
      <c r="A91" s="3"/>
      <c r="B91" s="3"/>
      <c r="C91" s="29"/>
      <c r="D91" s="3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">
      <c r="A92" s="3"/>
      <c r="B92" s="3"/>
      <c r="C92" s="29"/>
      <c r="D92" s="3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">
      <c r="A93" s="3"/>
      <c r="B93" s="3"/>
      <c r="C93" s="29"/>
      <c r="D93" s="3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">
      <c r="A94" s="3"/>
      <c r="B94" s="3"/>
      <c r="C94" s="29"/>
      <c r="D94" s="3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">
      <c r="A95" s="3"/>
      <c r="B95" s="3"/>
      <c r="C95" s="29"/>
      <c r="D95" s="3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">
      <c r="A96" s="3"/>
      <c r="B96" s="3"/>
      <c r="C96" s="29"/>
      <c r="D96" s="3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">
      <c r="A97" s="3"/>
      <c r="B97" s="3"/>
      <c r="C97" s="29"/>
      <c r="D97" s="3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">
      <c r="A98" s="3"/>
      <c r="B98" s="3"/>
      <c r="C98" s="29"/>
      <c r="D98" s="3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">
      <c r="A99" s="3"/>
      <c r="B99" s="3"/>
      <c r="C99" s="29"/>
      <c r="D99" s="3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">
      <c r="A100" s="3"/>
      <c r="B100" s="3"/>
      <c r="C100" s="29"/>
      <c r="D100" s="3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">
      <c r="A101" s="3"/>
      <c r="B101" s="3"/>
      <c r="C101" s="29"/>
      <c r="D101" s="3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">
      <c r="A102" s="3"/>
      <c r="B102" s="3"/>
      <c r="C102" s="29"/>
      <c r="D102" s="3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">
      <c r="A103" s="3"/>
      <c r="B103" s="3"/>
      <c r="C103" s="29"/>
      <c r="D103" s="3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">
      <c r="A104" s="3"/>
      <c r="B104" s="3"/>
      <c r="C104" s="29"/>
      <c r="D104" s="3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">
      <c r="A105" s="3"/>
      <c r="B105" s="3"/>
      <c r="C105" s="29"/>
      <c r="D105" s="3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">
      <c r="A106" s="3"/>
      <c r="B106" s="3"/>
      <c r="C106" s="29"/>
      <c r="D106" s="3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">
      <c r="A107" s="3"/>
      <c r="B107" s="3"/>
      <c r="C107" s="29"/>
      <c r="D107" s="3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">
      <c r="A108" s="3"/>
      <c r="B108" s="3"/>
      <c r="C108" s="29"/>
      <c r="D108" s="3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">
      <c r="A109" s="3"/>
      <c r="B109" s="3"/>
      <c r="C109" s="29"/>
      <c r="D109" s="3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">
      <c r="A110" s="3"/>
      <c r="B110" s="3"/>
      <c r="C110" s="29"/>
      <c r="D110" s="3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">
      <c r="A111" s="3"/>
      <c r="B111" s="3"/>
      <c r="C111" s="29"/>
      <c r="D111" s="3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">
      <c r="A112" s="3"/>
      <c r="B112" s="3"/>
      <c r="C112" s="29"/>
      <c r="D112" s="3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">
      <c r="A113" s="3"/>
      <c r="B113" s="3"/>
      <c r="C113" s="29"/>
      <c r="D113" s="3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">
      <c r="A114" s="3"/>
      <c r="B114" s="3"/>
      <c r="C114" s="29"/>
      <c r="D114" s="3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">
      <c r="A115" s="3"/>
      <c r="B115" s="3"/>
      <c r="C115" s="29"/>
      <c r="D115" s="3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">
      <c r="A116" s="3"/>
      <c r="B116" s="3"/>
      <c r="C116" s="29"/>
      <c r="D116" s="3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">
      <c r="A117" s="3"/>
      <c r="B117" s="3"/>
      <c r="C117" s="29"/>
      <c r="D117" s="3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">
      <c r="A118" s="3"/>
      <c r="B118" s="3"/>
      <c r="C118" s="29"/>
      <c r="D118" s="3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">
      <c r="A119" s="3"/>
      <c r="B119" s="3"/>
      <c r="C119" s="29"/>
      <c r="D119" s="3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">
      <c r="A120" s="3"/>
      <c r="B120" s="3"/>
      <c r="C120" s="29"/>
      <c r="D120" s="3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">
      <c r="A121" s="3"/>
      <c r="B121" s="3"/>
      <c r="C121" s="29"/>
      <c r="D121" s="3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">
      <c r="A122" s="3"/>
      <c r="B122" s="3"/>
      <c r="C122" s="29"/>
      <c r="D122" s="3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">
      <c r="A123" s="3"/>
      <c r="B123" s="3"/>
      <c r="C123" s="29"/>
      <c r="D123" s="3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">
      <c r="A124" s="3"/>
      <c r="B124" s="3"/>
      <c r="C124" s="29"/>
      <c r="D124" s="3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">
      <c r="A125" s="3"/>
      <c r="B125" s="3"/>
      <c r="C125" s="29"/>
      <c r="D125" s="3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">
      <c r="A126" s="3"/>
      <c r="B126" s="3"/>
      <c r="C126" s="29"/>
      <c r="D126" s="3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">
      <c r="A127" s="3"/>
      <c r="B127" s="3"/>
      <c r="C127" s="29"/>
      <c r="D127" s="3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">
      <c r="A128" s="3"/>
      <c r="B128" s="3"/>
      <c r="C128" s="29"/>
      <c r="D128" s="3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">
      <c r="A129" s="3"/>
      <c r="B129" s="3"/>
      <c r="C129" s="29"/>
      <c r="D129" s="3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">
      <c r="A130" s="3"/>
      <c r="B130" s="3"/>
      <c r="C130" s="29"/>
      <c r="D130" s="3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">
      <c r="A131" s="3"/>
      <c r="B131" s="3"/>
      <c r="C131" s="29"/>
      <c r="D131" s="3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">
      <c r="A132" s="3"/>
      <c r="B132" s="3"/>
      <c r="C132" s="29"/>
      <c r="D132" s="3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">
      <c r="A133" s="3"/>
      <c r="B133" s="3"/>
      <c r="C133" s="29"/>
      <c r="D133" s="3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">
      <c r="A134" s="3"/>
      <c r="B134" s="3"/>
      <c r="C134" s="29"/>
      <c r="D134" s="3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">
      <c r="A135" s="3"/>
      <c r="B135" s="3"/>
      <c r="C135" s="29"/>
      <c r="D135" s="3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">
      <c r="A136" s="3"/>
      <c r="B136" s="3"/>
      <c r="C136" s="29"/>
      <c r="D136" s="3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">
      <c r="A137" s="3"/>
      <c r="B137" s="3"/>
      <c r="C137" s="29"/>
      <c r="D137" s="3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">
      <c r="A138" s="3"/>
      <c r="B138" s="3"/>
      <c r="C138" s="29"/>
      <c r="D138" s="3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">
      <c r="A139" s="3"/>
      <c r="B139" s="3"/>
      <c r="C139" s="29"/>
      <c r="D139" s="3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">
      <c r="A140" s="3"/>
      <c r="B140" s="3"/>
      <c r="C140" s="29"/>
      <c r="D140" s="3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">
      <c r="A141" s="3"/>
      <c r="B141" s="3"/>
      <c r="C141" s="29"/>
      <c r="D141" s="3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">
      <c r="A142" s="3"/>
      <c r="B142" s="3"/>
      <c r="C142" s="29"/>
      <c r="D142" s="3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">
      <c r="A143" s="3"/>
      <c r="B143" s="3"/>
      <c r="C143" s="29"/>
      <c r="D143" s="3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">
      <c r="A144" s="3"/>
      <c r="B144" s="3"/>
      <c r="C144" s="29"/>
      <c r="D144" s="3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">
      <c r="A145" s="3"/>
      <c r="B145" s="3"/>
      <c r="C145" s="29"/>
      <c r="D145" s="3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">
      <c r="A146" s="3"/>
      <c r="B146" s="3"/>
      <c r="C146" s="29"/>
      <c r="D146" s="3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">
      <c r="A147" s="3"/>
      <c r="B147" s="3"/>
      <c r="C147" s="29"/>
      <c r="D147" s="3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">
      <c r="A148" s="3"/>
      <c r="B148" s="3"/>
      <c r="C148" s="29"/>
      <c r="D148" s="3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">
      <c r="A149" s="3"/>
      <c r="B149" s="3"/>
      <c r="C149" s="29"/>
      <c r="D149" s="3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">
      <c r="A150" s="3"/>
      <c r="B150" s="3"/>
      <c r="C150" s="29"/>
      <c r="D150" s="3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">
      <c r="A151" s="3"/>
      <c r="B151" s="3"/>
      <c r="C151" s="29"/>
      <c r="D151" s="3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">
      <c r="A152" s="3"/>
      <c r="B152" s="3"/>
      <c r="C152" s="29"/>
      <c r="D152" s="3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">
      <c r="A153" s="3"/>
      <c r="B153" s="3"/>
      <c r="C153" s="29"/>
      <c r="D153" s="3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">
      <c r="A154" s="3"/>
      <c r="B154" s="3"/>
      <c r="C154" s="29"/>
      <c r="D154" s="3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">
      <c r="A155" s="3"/>
      <c r="B155" s="3"/>
      <c r="C155" s="29"/>
      <c r="D155" s="3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">
      <c r="A156" s="3"/>
      <c r="B156" s="3"/>
      <c r="C156" s="29"/>
      <c r="D156" s="3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">
      <c r="A157" s="3"/>
      <c r="B157" s="3"/>
      <c r="C157" s="29"/>
      <c r="D157" s="3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">
      <c r="A158" s="3"/>
      <c r="B158" s="3"/>
      <c r="C158" s="29"/>
      <c r="D158" s="3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">
      <c r="A159" s="3"/>
      <c r="B159" s="3"/>
      <c r="C159" s="29"/>
      <c r="D159" s="3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">
      <c r="A160" s="3"/>
      <c r="B160" s="3"/>
      <c r="C160" s="29"/>
      <c r="D160" s="3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">
      <c r="A161" s="3"/>
      <c r="B161" s="3"/>
      <c r="C161" s="29"/>
      <c r="D161" s="3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">
      <c r="A162" s="3"/>
      <c r="B162" s="3"/>
      <c r="C162" s="29"/>
      <c r="D162" s="3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">
      <c r="A163" s="3"/>
      <c r="B163" s="3"/>
      <c r="C163" s="29"/>
      <c r="D163" s="3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">
      <c r="A164" s="3"/>
      <c r="B164" s="3"/>
      <c r="C164" s="29"/>
      <c r="D164" s="3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">
      <c r="A165" s="3"/>
      <c r="B165" s="3"/>
      <c r="C165" s="29"/>
      <c r="D165" s="3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">
      <c r="A166" s="3"/>
      <c r="B166" s="3"/>
      <c r="C166" s="29"/>
      <c r="D166" s="3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">
      <c r="A167" s="3"/>
      <c r="B167" s="3"/>
      <c r="C167" s="29"/>
      <c r="D167" s="3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">
      <c r="A168" s="3"/>
      <c r="B168" s="3"/>
      <c r="C168" s="29"/>
      <c r="D168" s="3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">
      <c r="A169" s="3"/>
      <c r="B169" s="3"/>
      <c r="C169" s="29"/>
      <c r="D169" s="3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">
      <c r="A170" s="3"/>
      <c r="B170" s="3"/>
      <c r="C170" s="29"/>
      <c r="D170" s="3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">
      <c r="A171" s="3"/>
      <c r="B171" s="3"/>
      <c r="C171" s="29"/>
      <c r="D171" s="3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">
      <c r="A172" s="3"/>
      <c r="B172" s="3"/>
      <c r="C172" s="29"/>
      <c r="D172" s="3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">
      <c r="A173" s="3"/>
      <c r="B173" s="3"/>
      <c r="C173" s="29"/>
      <c r="D173" s="3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">
      <c r="A174" s="3"/>
      <c r="B174" s="3"/>
      <c r="C174" s="29"/>
      <c r="D174" s="3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">
      <c r="A175" s="3"/>
      <c r="B175" s="3"/>
      <c r="C175" s="29"/>
      <c r="D175" s="3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">
      <c r="A176" s="3"/>
      <c r="B176" s="3"/>
      <c r="C176" s="29"/>
      <c r="D176" s="3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">
      <c r="A177" s="3"/>
      <c r="B177" s="3"/>
      <c r="C177" s="29"/>
      <c r="D177" s="3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">
      <c r="A178" s="3"/>
      <c r="B178" s="3"/>
      <c r="C178" s="29"/>
      <c r="D178" s="3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">
      <c r="A179" s="3"/>
      <c r="B179" s="3"/>
      <c r="C179" s="29"/>
      <c r="D179" s="3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">
      <c r="A180" s="3"/>
      <c r="B180" s="3"/>
      <c r="C180" s="29"/>
      <c r="D180" s="3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">
      <c r="A181" s="3"/>
      <c r="B181" s="3"/>
      <c r="C181" s="29"/>
      <c r="D181" s="3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">
      <c r="A182" s="3"/>
      <c r="B182" s="3"/>
      <c r="C182" s="29"/>
      <c r="D182" s="3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">
      <c r="A183" s="3"/>
      <c r="B183" s="3"/>
      <c r="C183" s="29"/>
      <c r="D183" s="3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">
      <c r="A184" s="3"/>
      <c r="B184" s="3"/>
      <c r="C184" s="29"/>
      <c r="D184" s="3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">
      <c r="A185" s="3"/>
      <c r="B185" s="3"/>
      <c r="C185" s="29"/>
      <c r="D185" s="3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">
      <c r="A186" s="3"/>
      <c r="B186" s="3"/>
      <c r="C186" s="29"/>
      <c r="D186" s="3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">
      <c r="A187" s="3"/>
      <c r="B187" s="3"/>
      <c r="C187" s="29"/>
      <c r="D187" s="3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">
      <c r="A188" s="3"/>
      <c r="B188" s="3"/>
      <c r="C188" s="29"/>
      <c r="D188" s="3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">
      <c r="A189" s="3"/>
      <c r="B189" s="3"/>
      <c r="C189" s="29"/>
      <c r="D189" s="3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">
      <c r="A190" s="3"/>
      <c r="B190" s="3"/>
      <c r="C190" s="29"/>
      <c r="D190" s="3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">
      <c r="A191" s="3"/>
      <c r="B191" s="3"/>
      <c r="C191" s="29"/>
      <c r="D191" s="3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">
      <c r="A192" s="3"/>
      <c r="B192" s="3"/>
      <c r="C192" s="29"/>
      <c r="D192" s="3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">
      <c r="A193" s="3"/>
      <c r="B193" s="3"/>
      <c r="C193" s="29"/>
      <c r="D193" s="3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">
      <c r="A194" s="3"/>
      <c r="B194" s="3"/>
      <c r="C194" s="29"/>
      <c r="D194" s="3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">
      <c r="A195" s="3"/>
      <c r="B195" s="3"/>
      <c r="C195" s="29"/>
      <c r="D195" s="3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">
      <c r="A196" s="3"/>
      <c r="B196" s="3"/>
      <c r="C196" s="29"/>
      <c r="D196" s="3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">
      <c r="A197" s="3"/>
      <c r="B197" s="3"/>
      <c r="C197" s="29"/>
      <c r="D197" s="3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">
      <c r="A198" s="3"/>
      <c r="B198" s="3"/>
      <c r="C198" s="29"/>
      <c r="D198" s="3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">
      <c r="A199" s="3"/>
      <c r="B199" s="3"/>
      <c r="C199" s="29"/>
      <c r="D199" s="3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">
      <c r="A200" s="3"/>
      <c r="B200" s="3"/>
      <c r="C200" s="29"/>
      <c r="D200" s="3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">
      <c r="A201" s="3"/>
      <c r="B201" s="3"/>
      <c r="C201" s="29"/>
      <c r="D201" s="3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">
      <c r="A202" s="3"/>
      <c r="B202" s="3"/>
      <c r="C202" s="29"/>
      <c r="D202" s="3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">
      <c r="A203" s="3"/>
      <c r="B203" s="3"/>
      <c r="C203" s="29"/>
      <c r="D203" s="3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">
      <c r="A204" s="3"/>
      <c r="B204" s="3"/>
      <c r="C204" s="29"/>
      <c r="D204" s="3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">
      <c r="A205" s="3"/>
      <c r="B205" s="3"/>
      <c r="C205" s="29"/>
      <c r="D205" s="3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">
      <c r="A206" s="3"/>
      <c r="B206" s="3"/>
      <c r="C206" s="29"/>
      <c r="D206" s="3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">
      <c r="A207" s="3"/>
      <c r="B207" s="3"/>
      <c r="C207" s="29"/>
      <c r="D207" s="3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">
      <c r="A208" s="3"/>
      <c r="B208" s="3"/>
      <c r="C208" s="29"/>
      <c r="D208" s="3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">
      <c r="A209" s="3"/>
      <c r="B209" s="3"/>
      <c r="C209" s="29"/>
      <c r="D209" s="3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">
      <c r="A210" s="3"/>
      <c r="B210" s="3"/>
      <c r="C210" s="29"/>
      <c r="D210" s="3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">
      <c r="A211" s="3"/>
      <c r="B211" s="3"/>
      <c r="C211" s="29"/>
      <c r="D211" s="3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2">
      <c r="A212" s="3"/>
      <c r="B212" s="3"/>
      <c r="C212" s="29"/>
      <c r="D212" s="3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2">
      <c r="A213" s="3"/>
      <c r="B213" s="3"/>
      <c r="C213" s="29"/>
      <c r="D213" s="3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2">
      <c r="A214" s="3"/>
      <c r="B214" s="3"/>
      <c r="C214" s="29"/>
      <c r="D214" s="3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2">
      <c r="A215" s="3"/>
      <c r="B215" s="3"/>
      <c r="C215" s="29"/>
      <c r="D215" s="3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2">
      <c r="A216" s="3"/>
      <c r="B216" s="3"/>
      <c r="C216" s="29"/>
      <c r="D216" s="3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2">
      <c r="A217" s="3"/>
      <c r="B217" s="3"/>
      <c r="C217" s="29"/>
      <c r="D217" s="3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2">
      <c r="A218" s="3"/>
      <c r="B218" s="3"/>
      <c r="C218" s="29"/>
      <c r="D218" s="3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5">
      <c r="A219" s="25"/>
      <c r="B219"/>
      <c r="C219" s="34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ht="15">
      <c r="A220" s="25"/>
      <c r="B220"/>
      <c r="C220" s="34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</sheetData>
  <sheetProtection/>
  <mergeCells count="2">
    <mergeCell ref="A32:I32"/>
    <mergeCell ref="J2:K2"/>
  </mergeCells>
  <printOptions/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tseegii</cp:lastModifiedBy>
  <dcterms:created xsi:type="dcterms:W3CDTF">2012-02-07T20:36:57Z</dcterms:created>
  <dcterms:modified xsi:type="dcterms:W3CDTF">2014-11-12T06:29:02Z</dcterms:modified>
  <cp:category/>
  <cp:version/>
  <cp:contentType/>
  <cp:contentStatus/>
</cp:coreProperties>
</file>