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65" activeTab="0"/>
  </bookViews>
  <sheets>
    <sheet name="div1993-2017" sheetId="1" r:id="rId1"/>
  </sheets>
  <externalReferences>
    <externalReference r:id="rId4"/>
  </externalReferences>
  <definedNames>
    <definedName name="_xlfn.COUNTIFS" hidden="1">#NAME?</definedName>
    <definedName name="_xlnm.Print_Area" localSheetId="0">'div1993-2017'!$A$1:$BD$195</definedName>
  </definedNames>
  <calcPr fullCalcOnLoad="1"/>
</workbook>
</file>

<file path=xl/comments1.xml><?xml version="1.0" encoding="utf-8"?>
<comments xmlns="http://schemas.openxmlformats.org/spreadsheetml/2006/main">
  <authors>
    <author>Burenzaya</author>
    <author>Dell</author>
  </authors>
  <commentList>
    <comment ref="AH95" authorId="0">
      <text>
        <r>
          <rPr>
            <b/>
            <sz val="8"/>
            <rFont val="Tahoma"/>
            <family val="2"/>
          </rPr>
          <t>Burenzaya:</t>
        </r>
        <r>
          <rPr>
            <sz val="8"/>
            <rFont val="Tahoma"/>
            <family val="2"/>
          </rPr>
          <t xml:space="preserve">
Suuld nemsen
</t>
        </r>
      </text>
    </comment>
    <comment ref="B129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2011.12.16-нд USB-ийг MUDX болгов.</t>
        </r>
      </text>
    </comment>
  </commentList>
</comments>
</file>

<file path=xl/sharedStrings.xml><?xml version="1.0" encoding="utf-8"?>
<sst xmlns="http://schemas.openxmlformats.org/spreadsheetml/2006/main" count="1280" uniqueCount="449">
  <si>
    <t xml:space="preserve">               ÌÎÍÃÎËÛÍ ÕªÐªÍÃÈÉÍ ÁÈÐÆÈÄ Á¯ÐÒÃÝËÒÝÉ ÕÓÂÜÖÀÀÒ ÊÎÌÏÀÍÈÓÄÛÍ  ÍÎÃÄÎË ÀØÈÃ ÒÀÐÀÀËÒÛÍ ÑÓÄÀËÃÀÀ           </t>
  </si>
  <si>
    <t>Ä/Ä</t>
  </si>
  <si>
    <t>ҮСГЭН КОД</t>
  </si>
  <si>
    <t>ТООН КОД</t>
  </si>
  <si>
    <t>ÊÎÌÏÀÍÈÉÍ ÍÝÐÑ</t>
  </si>
  <si>
    <t>ÁÀÉÐØÈË</t>
  </si>
  <si>
    <t>ÍÝÃÆ       ÕÓÂÜÖÀÀÍÄ       ÍÎÃÄÎÕ       ÍÎÃÄÎË       ÀØÈÃ</t>
  </si>
  <si>
    <t>òàðààñàí õýëáýð</t>
  </si>
  <si>
    <t>AAR</t>
  </si>
  <si>
    <t>ÀÂÒÎ ÇÀÌ</t>
  </si>
  <si>
    <t>ÀR</t>
  </si>
  <si>
    <t>ÕÊ</t>
  </si>
  <si>
    <t>AOI</t>
  </si>
  <si>
    <t>ÀÂÒÎÈÌÏÅÊÑ</t>
  </si>
  <si>
    <t>UB</t>
  </si>
  <si>
    <t>ACA</t>
  </si>
  <si>
    <t>ÀÃÐÎ ÀÌÃÀËÀÍ</t>
  </si>
  <si>
    <t>ÌÕÁ</t>
  </si>
  <si>
    <t>ATI</t>
  </si>
  <si>
    <t>ÀÃÐÎÒÅÕÈÌÏÅÊÑ</t>
  </si>
  <si>
    <t>ERD</t>
  </si>
  <si>
    <t>ÀÆËÛÍ ÕÓÂÖÀÑ</t>
  </si>
  <si>
    <t>TE</t>
  </si>
  <si>
    <t>ADL</t>
  </si>
  <si>
    <t>ÀÄÓÓÍ×ÓËÓÓÍ</t>
  </si>
  <si>
    <t>DO</t>
  </si>
  <si>
    <t>ҮЦТТТХТ</t>
  </si>
  <si>
    <t>¯ÖÒÒÒÕÒ</t>
  </si>
  <si>
    <t>ҮЦТТТХТ, ХК</t>
  </si>
  <si>
    <t>ALD</t>
  </si>
  <si>
    <t>ÀÇÛÊ</t>
  </si>
  <si>
    <t>BE</t>
  </si>
  <si>
    <t>ARJ</t>
  </si>
  <si>
    <t>ÀÐÂÈÆÈÕ</t>
  </si>
  <si>
    <t>ADU</t>
  </si>
  <si>
    <t>ÀËÒÀÍ ÄÓÓËÃÀ</t>
  </si>
  <si>
    <t>HE</t>
  </si>
  <si>
    <t>ARI</t>
  </si>
  <si>
    <t>ÀÐÈËÆÀÀ ÓÂÑ</t>
  </si>
  <si>
    <t>UV</t>
  </si>
  <si>
    <t>ATR</t>
  </si>
  <si>
    <t>ÀÒÀÐ ªÐÃªª</t>
  </si>
  <si>
    <t>ÌÕÁ, ÕÊ</t>
  </si>
  <si>
    <t>ÕÁ, ÕÊ</t>
  </si>
  <si>
    <t>ÒÒÕÀ,ÕÊ</t>
  </si>
  <si>
    <t>ALM</t>
  </si>
  <si>
    <t xml:space="preserve">ÀËÌÀÀÑ </t>
  </si>
  <si>
    <t>ÕÊ, ÌÕÁ</t>
  </si>
  <si>
    <t>AZH</t>
  </si>
  <si>
    <t>ÀËÒÀÉÍ ÇÀÌ</t>
  </si>
  <si>
    <t>HO</t>
  </si>
  <si>
    <t>ALT</t>
  </si>
  <si>
    <t>ÀËÒÀÍ ÒÀÐÈÀ</t>
  </si>
  <si>
    <t>APU</t>
  </si>
  <si>
    <t>ÀÏÓ</t>
  </si>
  <si>
    <t xml:space="preserve">Çýðãýä </t>
  </si>
  <si>
    <t>êîì</t>
  </si>
  <si>
    <t>Ãåíäåêñ ÁÄÊ</t>
  </si>
  <si>
    <t>CND</t>
  </si>
  <si>
    <t>ÀÑÁÈ</t>
  </si>
  <si>
    <t>NOG</t>
  </si>
  <si>
    <t>АЧИТ АЛХАБЫ</t>
  </si>
  <si>
    <t>BHC</t>
  </si>
  <si>
    <t>ÁªÕªÃ</t>
  </si>
  <si>
    <t>BAZ</t>
  </si>
  <si>
    <t>ÁÀÀÇ</t>
  </si>
  <si>
    <t>DA</t>
  </si>
  <si>
    <t>BAN</t>
  </si>
  <si>
    <t>ÁÀÃÀÍÓÓÐ</t>
  </si>
  <si>
    <t>BDS</t>
  </si>
  <si>
    <t>ÁÈäÈÑåê</t>
  </si>
  <si>
    <t>"¯ÖÒÒÒÕÒ"</t>
  </si>
  <si>
    <t>ZES</t>
  </si>
  <si>
    <t>ÁÀÒ ÕÈÉÖ</t>
  </si>
  <si>
    <t>2015.04.14</t>
  </si>
  <si>
    <t>2015.05.14</t>
  </si>
  <si>
    <t>BRC</t>
  </si>
  <si>
    <t>ÁÀÐÈËÃÀ ÊÎÐÏÎÐÀÖÈ</t>
  </si>
  <si>
    <t>ХК</t>
  </si>
  <si>
    <t>BUS</t>
  </si>
  <si>
    <t>ÁÀÐÓÓÍ ÓÐÒ ÓÑ</t>
  </si>
  <si>
    <t>SU</t>
  </si>
  <si>
    <t>BNB</t>
  </si>
  <si>
    <t>ÁÀßËÀÃ ÍÀËÀÉÕ</t>
  </si>
  <si>
    <t>BAJ</t>
  </si>
  <si>
    <t>ÁÀßËÀÃ Ñ¯ÌÁÝÐ</t>
  </si>
  <si>
    <t>BBD</t>
  </si>
  <si>
    <t>ÁÀßÍ ÁÎÃÄ</t>
  </si>
  <si>
    <t>DG</t>
  </si>
  <si>
    <t>ITL</t>
  </si>
  <si>
    <t>ÁÀßÍ ÈÒÃÝËÒ</t>
  </si>
  <si>
    <t>EM</t>
  </si>
  <si>
    <t>BTG</t>
  </si>
  <si>
    <t>БАЯНТЭЭГ</t>
  </si>
  <si>
    <t>EV</t>
  </si>
  <si>
    <t>BUL</t>
  </si>
  <si>
    <t>ÁÀßÍ ÓÓË</t>
  </si>
  <si>
    <t>BNC</t>
  </si>
  <si>
    <t>ÁÀßÍÃÎË ÇÁ</t>
  </si>
  <si>
    <t>Ãàíñåê</t>
  </si>
  <si>
    <t>ХК, ҮЦТТТХТ</t>
  </si>
  <si>
    <t>BNM</t>
  </si>
  <si>
    <t>ÁÀßÍÌÎÄ ÓÓË</t>
  </si>
  <si>
    <t>XE</t>
  </si>
  <si>
    <t>BNR</t>
  </si>
  <si>
    <t>ÁÀßÍÕÎÍÃÎÐ</t>
  </si>
  <si>
    <t>BH</t>
  </si>
  <si>
    <t>BHL</t>
  </si>
  <si>
    <t>ÁªªÍÈÉ ÕÓÄÀËÄÀÀ</t>
  </si>
  <si>
    <t>CCA</t>
  </si>
  <si>
    <t>ÁÓÓÄÀÉÍ ÖÀÖÀË</t>
  </si>
  <si>
    <t>BJT</t>
  </si>
  <si>
    <t>ÁÓßÍÒ</t>
  </si>
  <si>
    <t>BLC</t>
  </si>
  <si>
    <t>Á¯ÒÝÝË× ¯ÉËÑ</t>
  </si>
  <si>
    <t>BUN</t>
  </si>
  <si>
    <t>БУЛГАН УНДРАГА</t>
  </si>
  <si>
    <t>BU</t>
  </si>
  <si>
    <t>GNL</t>
  </si>
  <si>
    <t>ÃÀÍ ÍÝÃÄÝË</t>
  </si>
  <si>
    <t>GHC</t>
  </si>
  <si>
    <t>ÃÀÍ ÕÈÉÖ</t>
  </si>
  <si>
    <t>БДК</t>
  </si>
  <si>
    <t>GTR</t>
  </si>
  <si>
    <t>ÃÀÍ ÒÝÝÐÝÌ</t>
  </si>
  <si>
    <t>SUL</t>
  </si>
  <si>
    <t>ГАЗАР СҮЛЖМЭЛ</t>
  </si>
  <si>
    <t>GOV</t>
  </si>
  <si>
    <t xml:space="preserve">ÃÎÂÜ </t>
  </si>
  <si>
    <t>ХК,   ¯ÖÒÒÒÕÒ</t>
  </si>
  <si>
    <t>JGL</t>
  </si>
  <si>
    <t>ÃÎÂÈÉÍ ªÍÄªÐ</t>
  </si>
  <si>
    <t>GTL</t>
  </si>
  <si>
    <t>ÃÓÒÀË</t>
  </si>
  <si>
    <t>GJT</t>
  </si>
  <si>
    <t>ÃÓÐÈË ÒÝÆÝÝË ÁÓËÃÀÍ</t>
  </si>
  <si>
    <t>GGL</t>
  </si>
  <si>
    <t>Ã¯Í ÃÀËÓÓÒ</t>
  </si>
  <si>
    <t>DRN</t>
  </si>
  <si>
    <t xml:space="preserve">ÄÎÐÍÎÄ </t>
  </si>
  <si>
    <t>DIM</t>
  </si>
  <si>
    <t>ÄÎÐÍÎÄ ÈÌÏÅÊÑ</t>
  </si>
  <si>
    <t>DAZ</t>
  </si>
  <si>
    <t>ДОРНОД АВТО ЗАМ</t>
  </si>
  <si>
    <t>DES</t>
  </si>
  <si>
    <t>ÄÎÐÍÎÄ ÕÓÄÀËÄÀÀ</t>
  </si>
  <si>
    <t>DHO</t>
  </si>
  <si>
    <t>ÄÝËÃÝÐÝÕ Õ¯ÍÑ</t>
  </si>
  <si>
    <t>DRZ</t>
  </si>
  <si>
    <t>ÄÀÐ ÇÀÌ</t>
  </si>
  <si>
    <t>DAR</t>
  </si>
  <si>
    <t>ÄÀÐÕÀÍ ÃÓÐÈË ÒÝÆÝÝË</t>
  </si>
  <si>
    <t>DZG</t>
  </si>
  <si>
    <t>ÄÀÐÕÀÍ ÇÁ</t>
  </si>
  <si>
    <t>DRI</t>
  </si>
  <si>
    <t>ÄÀÐÕÀÍ ÈÌÏÅÊÑ</t>
  </si>
  <si>
    <t>HSH</t>
  </si>
  <si>
    <t>ÄÀÐÕÀÍ ÌÀÕ-ÝÊÑÏÎ</t>
  </si>
  <si>
    <t>JNN</t>
  </si>
  <si>
    <t>ÆÈÍ×ÈÍ</t>
  </si>
  <si>
    <t>SB</t>
  </si>
  <si>
    <t>BLG</t>
  </si>
  <si>
    <t>ÇÀÂÕÀÍ ÁÀßËÀÃ</t>
  </si>
  <si>
    <t>ZA</t>
  </si>
  <si>
    <t>ZAL</t>
  </si>
  <si>
    <t>ÇÀËÓÓ×ÓÓÄ</t>
  </si>
  <si>
    <t>ZOO</t>
  </si>
  <si>
    <t>ÇÎÎÑ ÃÎ¨Ë</t>
  </si>
  <si>
    <t>95-96</t>
  </si>
  <si>
    <t>ZSB</t>
  </si>
  <si>
    <t>ÇÎÎÑ ÁÀÍÊ</t>
  </si>
  <si>
    <t>ZOC</t>
  </si>
  <si>
    <t>ÇÎÎÑ ÒÐÅÉÄ</t>
  </si>
  <si>
    <t>INT</t>
  </si>
  <si>
    <t>ÈÍÃÝÒ ÒÎËÃÎÉ</t>
  </si>
  <si>
    <t>IHU</t>
  </si>
  <si>
    <t>ÈÕ ¯¯ÑÃÝË</t>
  </si>
  <si>
    <t>ORH</t>
  </si>
  <si>
    <t>ÎÐÕÎÍ</t>
  </si>
  <si>
    <t>ORD</t>
  </si>
  <si>
    <t>ÎÐÕÎÍ ÄÀËÀÉ</t>
  </si>
  <si>
    <t>OGU</t>
  </si>
  <si>
    <t>ªÃªªÆ Ñ¯ÌÁÝÐ</t>
  </si>
  <si>
    <t>JIM</t>
  </si>
  <si>
    <t>ªÐÃªÍ ÆÈÌ</t>
  </si>
  <si>
    <t>OEE</t>
  </si>
  <si>
    <t>ªÐÃªÍ ÕÝÐÝÃËÝÝ</t>
  </si>
  <si>
    <t>OR</t>
  </si>
  <si>
    <t>ULZ</t>
  </si>
  <si>
    <t>ªËÇÈÉ ÄÓÍÄÃÎÂÜ</t>
  </si>
  <si>
    <t>DU</t>
  </si>
  <si>
    <t>MNC</t>
  </si>
  <si>
    <t>ÌÀÍÄÀË ÃÎÂÜ</t>
  </si>
  <si>
    <t>AZA</t>
  </si>
  <si>
    <t>ÌªÍÕ ÆÈÌ</t>
  </si>
  <si>
    <t>MIE</t>
  </si>
  <si>
    <t>ÌÀÒÅÐÈÀË ÈÌÏÅÊÑ</t>
  </si>
  <si>
    <t>MMH</t>
  </si>
  <si>
    <t>ÌÀØÈÍ ÌÅÕÀÍÈÇÌ</t>
  </si>
  <si>
    <t>MMX</t>
  </si>
  <si>
    <t>ÌÀÕÈÌÏÅÊÑ</t>
  </si>
  <si>
    <t>BDL</t>
  </si>
  <si>
    <t>ÌÎÃÎÉÍ ÃÎË</t>
  </si>
  <si>
    <t>ÕÊ,ÒÒÕÀ</t>
  </si>
  <si>
    <t>MOG</t>
  </si>
  <si>
    <t>ÌÎÍÃÅÎ</t>
  </si>
  <si>
    <t>ERS</t>
  </si>
  <si>
    <t>ÌÎÍÃÎË ÀËÒ</t>
  </si>
  <si>
    <t>MSD</t>
  </si>
  <si>
    <t>ÌÎÍÃÎË Ø¯ÄÝÍÇ</t>
  </si>
  <si>
    <t>MVO</t>
  </si>
  <si>
    <t>ÌÎÍÃÎË ØÅÂÐÎ</t>
  </si>
  <si>
    <t>MED</t>
  </si>
  <si>
    <t>ÌÎÍÃÎË ÝÄ ÈÌÏÅÊÑ</t>
  </si>
  <si>
    <t>MEG</t>
  </si>
  <si>
    <t>ÌÎÍÃÎË ÝÝÃ</t>
  </si>
  <si>
    <t>MSH</t>
  </si>
  <si>
    <t>ÌÎÍÃÎË ØÈËÒÃÝÝÍ</t>
  </si>
  <si>
    <t>GGE</t>
  </si>
  <si>
    <t>ÌÎÍÃÎËÛÍ ÃÝÃÝÝ</t>
  </si>
  <si>
    <t>MCH</t>
  </si>
  <si>
    <t>ÌÎÍÃÎËÛÍ ÖÀÕ ÕÎË</t>
  </si>
  <si>
    <t>HAM</t>
  </si>
  <si>
    <t>МОНГОЛЫН ХӨГЖИЛ ҮНДЭСНИЙ НЭГДЭЛ</t>
  </si>
  <si>
    <t>MIB</t>
  </si>
  <si>
    <t>ÌÎÍÈÍÆÁÀÐ</t>
  </si>
  <si>
    <t>MNB</t>
  </si>
  <si>
    <t>ÌÎÍÍÀÁ</t>
  </si>
  <si>
    <t>BLA</t>
  </si>
  <si>
    <t>ÌÎÍÌÎÉÄ</t>
  </si>
  <si>
    <t>MNS</t>
  </si>
  <si>
    <t>ÌÎÍÍÎÎÑ</t>
  </si>
  <si>
    <t>MSV</t>
  </si>
  <si>
    <t>ÌÎÍÑÀÂ</t>
  </si>
  <si>
    <t>NUR</t>
  </si>
  <si>
    <t>ÍÈÉÑËÝË ªÐÃªª</t>
  </si>
  <si>
    <t>NEH</t>
  </si>
  <si>
    <t>ÍÝÕÈÉ</t>
  </si>
  <si>
    <t>NXE</t>
  </si>
  <si>
    <t>ÍÝÕÝÝÑÃ¯É ÝÄËÝË</t>
  </si>
  <si>
    <t>RIN</t>
  </si>
  <si>
    <t>ÐÈÍ</t>
  </si>
  <si>
    <t>RMC</t>
  </si>
  <si>
    <t>РЕМИКОН</t>
  </si>
  <si>
    <t>SVN</t>
  </si>
  <si>
    <t>ÑÀÂÀÍ ÒÐÅÉÄ</t>
  </si>
  <si>
    <t>SAI</t>
  </si>
  <si>
    <t>ÑÀÉÍ ØÀÍÄ</t>
  </si>
  <si>
    <t>SIL</t>
  </si>
  <si>
    <t>ÑÈËÈÊÀÒ</t>
  </si>
  <si>
    <t>SOR</t>
  </si>
  <si>
    <t>ÑÎÐ</t>
  </si>
  <si>
    <t>MSL</t>
  </si>
  <si>
    <t>Ñ¯ËÆÝÝ</t>
  </si>
  <si>
    <t>SOI</t>
  </si>
  <si>
    <t>ЕВРОФЁО АЗИА</t>
  </si>
  <si>
    <t>SSG</t>
  </si>
  <si>
    <t>ÑÎÍÑÃÎËÎÍ ÁÀÐÌÀÒ</t>
  </si>
  <si>
    <t>SGT</t>
  </si>
  <si>
    <t>ÑÝË, ÃÓÐÈË ÒÝÆÝÝË</t>
  </si>
  <si>
    <t>ARH</t>
  </si>
  <si>
    <t>ÑÝËÝÍÃÝ ÀÐ ÕªÂ×</t>
  </si>
  <si>
    <t>SES</t>
  </si>
  <si>
    <t>ÑÝËÝÍÃÝ Ñ¯ÐÝÃ</t>
  </si>
  <si>
    <t>2015.04.29</t>
  </si>
  <si>
    <t>2015.05.15</t>
  </si>
  <si>
    <t>SIM</t>
  </si>
  <si>
    <t>ÑÝËÝÍÃÝ ØÈÌ</t>
  </si>
  <si>
    <t>TTL</t>
  </si>
  <si>
    <t>ÒÀÂÀÍÒÎËÃÎÉ</t>
  </si>
  <si>
    <t>TAV</t>
  </si>
  <si>
    <t>ÒÀÂ</t>
  </si>
  <si>
    <t>TCK</t>
  </si>
  <si>
    <t>ÒÀËÕ ×ÈÕÝÐ</t>
  </si>
  <si>
    <t>TAL</t>
  </si>
  <si>
    <t>ÒÀËÛÍ ÃÀË</t>
  </si>
  <si>
    <t xml:space="preserve">Ìîí-ñåê </t>
  </si>
  <si>
    <t>TAN</t>
  </si>
  <si>
    <t>ÒÀÕÜÊÎ</t>
  </si>
  <si>
    <t>¯ÖÒÒÕÒ</t>
  </si>
  <si>
    <t>TEX</t>
  </si>
  <si>
    <t>ÒÅÕÍÈÊÈÌÏÎÐÒ</t>
  </si>
  <si>
    <t>TLG</t>
  </si>
  <si>
    <t>ÒÓËÃÀ</t>
  </si>
  <si>
    <t>ACL</t>
  </si>
  <si>
    <t>ÒÝÝÂÝÐ À×ËÀË</t>
  </si>
  <si>
    <t>TEE</t>
  </si>
  <si>
    <t>ÒÝÝÂÝÐ ÄÀÐÕÀÍ</t>
  </si>
  <si>
    <t>UVN</t>
  </si>
  <si>
    <t>ÓÂÑ</t>
  </si>
  <si>
    <t>GUR</t>
  </si>
  <si>
    <t>ÓÂÑÛÍ ÃÓÐÈË</t>
  </si>
  <si>
    <t>ULB</t>
  </si>
  <si>
    <t>ÓËÁÀÀ</t>
  </si>
  <si>
    <t>UID</t>
  </si>
  <si>
    <t>ÓÈÄ</t>
  </si>
  <si>
    <t>MUDX</t>
  </si>
  <si>
    <t>МҮДИКС</t>
  </si>
  <si>
    <t>SON</t>
  </si>
  <si>
    <t>ÓÓÆÈÌ ÕÀÍÃÀÉ</t>
  </si>
  <si>
    <t>UBH</t>
  </si>
  <si>
    <t>BUK</t>
  </si>
  <si>
    <t>ÓËÀÀÍÁÀÀÒÀÐ Á¯Ê</t>
  </si>
  <si>
    <t>ULN</t>
  </si>
  <si>
    <t>ÓËÀÀÍÁÀÀÒÀÐ ÇÁ</t>
  </si>
  <si>
    <t>Àæíàé ÁÄÊ</t>
  </si>
  <si>
    <t>UND</t>
  </si>
  <si>
    <t>ÓÍÄÀÐÃÀ ªÌÍªÃÎÂÜ</t>
  </si>
  <si>
    <t>HUN</t>
  </si>
  <si>
    <t>ÓÂÑ Õ¯ÍÑ</t>
  </si>
  <si>
    <t>HBZ</t>
  </si>
  <si>
    <t>ÕÀÀÁÇ</t>
  </si>
  <si>
    <t>HZH</t>
  </si>
  <si>
    <t>ÕÀÇÍÀ</t>
  </si>
  <si>
    <t>AVH</t>
  </si>
  <si>
    <t>ÕÀÐØÈÉÍ ÃÝÃÝÝ</t>
  </si>
  <si>
    <t>HLG</t>
  </si>
  <si>
    <t>ÕßËÃÀÍÀÒ</t>
  </si>
  <si>
    <t>HGL</t>
  </si>
  <si>
    <t>ÕÀÍÃÀË</t>
  </si>
  <si>
    <t>HSR</t>
  </si>
  <si>
    <t>ÕÀÑÓ ÌÀÍÄÀË</t>
  </si>
  <si>
    <t>AR</t>
  </si>
  <si>
    <t>õê</t>
  </si>
  <si>
    <t>TVT</t>
  </si>
  <si>
    <t>ÕÀÐ ÒÀÐÂÀÃÀÒÀÉ</t>
  </si>
  <si>
    <t>HSG</t>
  </si>
  <si>
    <t>ÕªÑªÃ ÒÐÅÉÄ</t>
  </si>
  <si>
    <t>HVL</t>
  </si>
  <si>
    <t>ÕªÂÑÃªË</t>
  </si>
  <si>
    <t>ХӨВСГӨЛ АЛТАН ДУУЛГА</t>
  </si>
  <si>
    <t>HUV</t>
  </si>
  <si>
    <t>ÕªÂÑÃªË ÃÅÎËÎÃÈ</t>
  </si>
  <si>
    <t>HHS</t>
  </si>
  <si>
    <t>ÕªÂÑÃªË Õ¯ÍÑ</t>
  </si>
  <si>
    <t>CHE</t>
  </si>
  <si>
    <t>ÕÎÐÃÎ ÕÀÉÐÕÀÍ</t>
  </si>
  <si>
    <t>AHH</t>
  </si>
  <si>
    <t>22-Ð ÁÀÀÇ</t>
  </si>
  <si>
    <t>MTS</t>
  </si>
  <si>
    <t>ÕÎÐÎË ÝÐÄÝÍÝ</t>
  </si>
  <si>
    <t>HUJ</t>
  </si>
  <si>
    <t>ÕÓÆÈÐÒ ªÐÃªª</t>
  </si>
  <si>
    <t>HIE</t>
  </si>
  <si>
    <t>ÕÝÐÝÃËÝÝ ÈÌÏÅÊÑ</t>
  </si>
  <si>
    <t>HRD</t>
  </si>
  <si>
    <t xml:space="preserve">Õ¯ÐÄ </t>
  </si>
  <si>
    <t>2015.05.18</t>
  </si>
  <si>
    <t>2015.05.28</t>
  </si>
  <si>
    <t>2015.06.26</t>
  </si>
  <si>
    <t>10 цагт</t>
  </si>
  <si>
    <t>TSA</t>
  </si>
  <si>
    <t>ÖÀÃÀÀÍÒÎËÃÎÉ</t>
  </si>
  <si>
    <t>SCU</t>
  </si>
  <si>
    <t>ÖàÑÒÓ</t>
  </si>
  <si>
    <t>CAD</t>
  </si>
  <si>
    <t>×ÀÍÄÌÀÍÜ ÓÓË</t>
  </si>
  <si>
    <t>SHG</t>
  </si>
  <si>
    <t>ØÀÐÛÍ ÃÎË</t>
  </si>
  <si>
    <t>SHV</t>
  </si>
  <si>
    <t>ØÈÂÝÝ ÎÂÎÎ</t>
  </si>
  <si>
    <t>GS</t>
  </si>
  <si>
    <t>AMT</t>
  </si>
  <si>
    <t>ØÈÌÒËÝÃ</t>
  </si>
  <si>
    <t>SCL</t>
  </si>
  <si>
    <t>ØÈÍÝ×ËÝË ÈÍÂÅÑÒ</t>
  </si>
  <si>
    <t>NRS</t>
  </si>
  <si>
    <t>ØÈÍÝÑÒ</t>
  </si>
  <si>
    <t>JRG</t>
  </si>
  <si>
    <t>ÝÂËÝË</t>
  </si>
  <si>
    <t>SVR</t>
  </si>
  <si>
    <t>ÝÐÄÝÍÝÒ ÑÓÂÐАÃÀ</t>
  </si>
  <si>
    <t>ESG</t>
  </si>
  <si>
    <t>ÝÑÃÈÉ ÃÓÒÀË</t>
  </si>
  <si>
    <t>ÓÁ</t>
  </si>
  <si>
    <t>Õê</t>
  </si>
  <si>
    <t>EER</t>
  </si>
  <si>
    <t>1996-2000 îíä íýãæ õóâüöààíä 24.46 /8 ñàðààñ Àðãàé áýñò ÁÄÊ-èàð/</t>
  </si>
  <si>
    <t>Àðãàé</t>
  </si>
  <si>
    <t>Nill</t>
  </si>
  <si>
    <t>JTB</t>
  </si>
  <si>
    <t>ЖЕНКО ТУР БЮРО</t>
  </si>
  <si>
    <t>JOL</t>
  </si>
  <si>
    <t>ЖОЛ</t>
  </si>
  <si>
    <t>HRM</t>
  </si>
  <si>
    <t>NZB</t>
  </si>
  <si>
    <t>ГАН ХЭРЛЭН</t>
  </si>
  <si>
    <t>Тодорхой бус</t>
  </si>
  <si>
    <t>OLL</t>
  </si>
  <si>
    <t>ОЛЛОО</t>
  </si>
  <si>
    <t>BHR</t>
  </si>
  <si>
    <t>БИНСЭ</t>
  </si>
  <si>
    <t>TVL</t>
  </si>
  <si>
    <t>ТАВИЛГА</t>
  </si>
  <si>
    <t>Ä¯Í</t>
  </si>
  <si>
    <t xml:space="preserve"> </t>
  </si>
  <si>
    <t>Áàéðøëûí êîä:</t>
  </si>
  <si>
    <t>Ñàëáàðûí êîä:</t>
  </si>
  <si>
    <t>AR      Àðõàíãàé</t>
  </si>
  <si>
    <t xml:space="preserve">     GS     Ãîâüñ¿ìáýð</t>
  </si>
  <si>
    <t>A  Óóë óóðõàé</t>
  </si>
  <si>
    <t>BE      Áàÿí-ªëãèé</t>
  </si>
  <si>
    <t xml:space="preserve">     HE     Õºâñãºë</t>
  </si>
  <si>
    <t>B  Àæ ¿éëäâýð</t>
  </si>
  <si>
    <t>BH      Áàÿíõîíãîð</t>
  </si>
  <si>
    <t xml:space="preserve">     HO    Õîâä</t>
  </si>
  <si>
    <t>C  ÕÀÀ</t>
  </si>
  <si>
    <t>BU      Áóëãàí</t>
  </si>
  <si>
    <t xml:space="preserve">     OR    Îðõîí</t>
  </si>
  <si>
    <t>D  Áàðèëãà, òýýâýð</t>
  </si>
  <si>
    <t>DA      Äàðõàí-Óóë</t>
  </si>
  <si>
    <t xml:space="preserve">     SB     Ñýëýíãý</t>
  </si>
  <si>
    <t>E  Õóäàëäàà, ¿éë÷èëãýý</t>
  </si>
  <si>
    <t>DG     Äîðíîãîâü</t>
  </si>
  <si>
    <t xml:space="preserve">     SU     Ñ¿õáààòàð</t>
  </si>
  <si>
    <t>DO     Äîðíîä</t>
  </si>
  <si>
    <t xml:space="preserve">     TE     Òºâ</t>
  </si>
  <si>
    <t>DU     Äóíäãîâü</t>
  </si>
  <si>
    <t xml:space="preserve">     UV     Óâñ</t>
  </si>
  <si>
    <t>EM     ªìíºãîâü</t>
  </si>
  <si>
    <t xml:space="preserve">     XE     Õýíòèé</t>
  </si>
  <si>
    <t>EV      ªâºðõàíãàé</t>
  </si>
  <si>
    <t xml:space="preserve">     UB     Óëààíáààòàð</t>
  </si>
  <si>
    <t>GA     Ãîâü-Àëòàé</t>
  </si>
  <si>
    <t xml:space="preserve">     ZA     Çàâõàí</t>
  </si>
  <si>
    <t xml:space="preserve">тараасан хэлбэр </t>
  </si>
  <si>
    <t>МIK</t>
  </si>
  <si>
    <t>ДЦС-III</t>
  </si>
  <si>
    <t>DGS</t>
  </si>
  <si>
    <t>ДЦС-IV</t>
  </si>
  <si>
    <t>DSD</t>
  </si>
  <si>
    <t>МИК ХОЛДИНГ ХК</t>
  </si>
  <si>
    <t>АРИГ ГАЛ</t>
  </si>
  <si>
    <t>Нийт хувьцаанд цэвэр ашгийн 10%-ийг хуваарилахаар шийдвэрлэсэн</t>
  </si>
  <si>
    <t>ХК, ҮЦТХТ</t>
  </si>
  <si>
    <t>MNP</t>
  </si>
  <si>
    <t>ҮЦТХТ, ХК</t>
  </si>
  <si>
    <t>ҮЦТХТ</t>
  </si>
  <si>
    <t xml:space="preserve">ХК, </t>
  </si>
  <si>
    <t>ÓËÀÀÍÁÀÀÒÀÐ ХИВС</t>
  </si>
  <si>
    <t>СҮҮ</t>
  </si>
  <si>
    <t>МОНГОЛ ШУУДАН</t>
  </si>
  <si>
    <t>SUU</t>
  </si>
  <si>
    <t>ГЕРМЕС ЦЕНТР</t>
  </si>
  <si>
    <t>НИЙТ</t>
  </si>
  <si>
    <t>DSS</t>
  </si>
  <si>
    <t>"ДАРХАН СЭЛЭНГИЙН ЦАХИЛГААН ТҮГЭЭХ СҮЛЖЭЭ" ХК</t>
  </si>
  <si>
    <t>Компанийн  ТУЗ-ийн зардлын төсвийг батлах зэрэг асуудлыг тус тус хэлэлцэн батлаж, ногдол ашиг тараахаар шийдвэрлэсэн байна.</t>
  </si>
  <si>
    <t>2018.09.04-ний байдлаар.</t>
  </si>
</sst>
</file>

<file path=xl/styles.xml><?xml version="1.0" encoding="utf-8"?>
<styleSheet xmlns="http://schemas.openxmlformats.org/spreadsheetml/2006/main">
  <numFmts count="34">
    <numFmt numFmtId="5" formatCode="#,##0\ &quot;₮&quot;;\-#,##0\ &quot;₮&quot;"/>
    <numFmt numFmtId="6" formatCode="#,##0\ &quot;₮&quot;;[Red]\-#,##0\ &quot;₮&quot;"/>
    <numFmt numFmtId="7" formatCode="#,##0.00\ &quot;₮&quot;;\-#,##0.00\ &quot;₮&quot;"/>
    <numFmt numFmtId="8" formatCode="#,##0.00\ &quot;₮&quot;;[Red]\-#,##0.00\ &quot;₮&quot;"/>
    <numFmt numFmtId="42" formatCode="_-* #,##0\ &quot;₮&quot;_-;\-* #,##0\ &quot;₮&quot;_-;_-* &quot;-&quot;\ &quot;₮&quot;_-;_-@_-"/>
    <numFmt numFmtId="41" formatCode="_-* #,##0\ _₮_-;\-* #,##0\ _₮_-;_-* &quot;-&quot;\ _₮_-;_-@_-"/>
    <numFmt numFmtId="44" formatCode="_-* #,##0.00\ &quot;₮&quot;_-;\-* #,##0.00\ &quot;₮&quot;_-;_-* &quot;-&quot;??\ &quot;₮&quot;_-;_-@_-"/>
    <numFmt numFmtId="43" formatCode="_-* #,##0.00\ _₮_-;\-* #,##0.00\ _₮_-;_-* &quot;-&quot;??\ _₮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₮&quot;;\-#,##0&quot;₮&quot;"/>
    <numFmt numFmtId="173" formatCode="#,##0&quot;₮&quot;;[Red]\-#,##0&quot;₮&quot;"/>
    <numFmt numFmtId="174" formatCode="#,##0.00&quot;₮&quot;;\-#,##0.00&quot;₮&quot;"/>
    <numFmt numFmtId="175" formatCode="#,##0.00&quot;₮&quot;;[Red]\-#,##0.00&quot;₮&quot;"/>
    <numFmt numFmtId="176" formatCode="_-* #,##0&quot;₮&quot;_-;\-* #,##0&quot;₮&quot;_-;_-* &quot;-&quot;&quot;₮&quot;_-;_-@_-"/>
    <numFmt numFmtId="177" formatCode="_-* #,##0_₮_-;\-* #,##0_₮_-;_-* &quot;-&quot;_₮_-;_-@_-"/>
    <numFmt numFmtId="178" formatCode="_-* #,##0.00&quot;₮&quot;_-;\-* #,##0.00&quot;₮&quot;_-;_-* &quot;-&quot;??&quot;₮&quot;_-;_-@_-"/>
    <numFmt numFmtId="179" formatCode="_-* #,##0.00_₮_-;\-* #,##0.00_₮_-;_-* &quot;-&quot;??_₮_-;_-@_-"/>
    <numFmt numFmtId="180" formatCode="_-* #,##0\ _£_-;\-* #,##0\ _£_-;_-* &quot;-&quot;??\ _£_-;_-@_-"/>
    <numFmt numFmtId="181" formatCode="_(* #,##0_);_(* \(#,##0\);_(* &quot;-&quot;??_);_(@_)"/>
    <numFmt numFmtId="182" formatCode="_(* #,##0.0_);_(* \(#,##0.0\);_(* &quot;-&quot;??_);_(@_)"/>
    <numFmt numFmtId="183" formatCode="_-* #,##0.000000\ _£_-;\-* #,##0.000000\ _£_-;_-* &quot;-&quot;??\ _£_-;_-@_-"/>
    <numFmt numFmtId="184" formatCode="0.0000"/>
    <numFmt numFmtId="185" formatCode="0.000000000"/>
    <numFmt numFmtId="186" formatCode="0.00000000"/>
    <numFmt numFmtId="187" formatCode="0.0000000"/>
    <numFmt numFmtId="188" formatCode="0.000000"/>
    <numFmt numFmtId="189" formatCode="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 Mon"/>
      <family val="2"/>
    </font>
    <font>
      <sz val="8"/>
      <name val="Times New Roman Mo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 Mon"/>
      <family val="1"/>
    </font>
    <font>
      <i/>
      <sz val="8"/>
      <name val="Times New Roman Mon"/>
      <family val="1"/>
    </font>
    <font>
      <sz val="8"/>
      <color indexed="10"/>
      <name val="Times New Roman Mon"/>
      <family val="1"/>
    </font>
    <font>
      <sz val="8"/>
      <color indexed="17"/>
      <name val="Times New Roman Mon"/>
      <family val="1"/>
    </font>
    <font>
      <sz val="8"/>
      <color indexed="8"/>
      <name val="Times New Roman Mon"/>
      <family val="1"/>
    </font>
    <font>
      <b/>
      <sz val="8"/>
      <color indexed="10"/>
      <name val="Times New Roman Mo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 Mon"/>
      <family val="1"/>
    </font>
    <font>
      <sz val="8"/>
      <color theme="1"/>
      <name val="Times New Roman Mon"/>
      <family val="1"/>
    </font>
    <font>
      <sz val="8"/>
      <color rgb="FF000000"/>
      <name val="Times New Roman Mo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81" fontId="3" fillId="0" borderId="0" xfId="42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1" fontId="3" fillId="33" borderId="17" xfId="0" applyNumberFormat="1" applyFont="1" applyFill="1" applyBorder="1" applyAlignment="1">
      <alignment horizontal="center" vertical="center"/>
    </xf>
    <xf numFmtId="2" fontId="3" fillId="33" borderId="17" xfId="42" applyNumberFormat="1" applyFont="1" applyFill="1" applyBorder="1" applyAlignment="1">
      <alignment horizontal="center" vertical="center"/>
    </xf>
    <xf numFmtId="1" fontId="26" fillId="33" borderId="17" xfId="42" applyNumberFormat="1" applyFont="1" applyFill="1" applyBorder="1" applyAlignment="1">
      <alignment horizontal="center" vertical="center"/>
    </xf>
    <xf numFmtId="1" fontId="26" fillId="33" borderId="17" xfId="0" applyNumberFormat="1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/>
    </xf>
    <xf numFmtId="0" fontId="3" fillId="35" borderId="17" xfId="0" applyFont="1" applyFill="1" applyBorder="1" applyAlignment="1">
      <alignment horizontal="center" vertical="center" wrapText="1"/>
    </xf>
    <xf numFmtId="2" fontId="3" fillId="33" borderId="17" xfId="43" applyNumberFormat="1" applyFont="1" applyFill="1" applyBorder="1" applyAlignment="1">
      <alignment horizontal="center" vertical="center"/>
    </xf>
    <xf numFmtId="1" fontId="3" fillId="33" borderId="17" xfId="43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34" borderId="17" xfId="0" applyFont="1" applyFill="1" applyBorder="1" applyAlignment="1">
      <alignment/>
    </xf>
    <xf numFmtId="0" fontId="27" fillId="0" borderId="17" xfId="0" applyFont="1" applyBorder="1" applyAlignment="1">
      <alignment horizontal="center"/>
    </xf>
    <xf numFmtId="0" fontId="28" fillId="33" borderId="17" xfId="0" applyFont="1" applyFill="1" applyBorder="1" applyAlignment="1">
      <alignment horizontal="center" vertical="center"/>
    </xf>
    <xf numFmtId="182" fontId="28" fillId="0" borderId="17" xfId="42" applyNumberFormat="1" applyFont="1" applyBorder="1" applyAlignment="1">
      <alignment/>
    </xf>
    <xf numFmtId="182" fontId="3" fillId="0" borderId="17" xfId="42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left" vertical="center"/>
    </xf>
    <xf numFmtId="2" fontId="48" fillId="33" borderId="17" xfId="0" applyNumberFormat="1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vertical="center" wrapText="1"/>
    </xf>
    <xf numFmtId="2" fontId="3" fillId="33" borderId="17" xfId="0" applyNumberFormat="1" applyFont="1" applyFill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50" fillId="35" borderId="17" xfId="0" applyFont="1" applyFill="1" applyBorder="1" applyAlignment="1">
      <alignment horizontal="center" wrapText="1"/>
    </xf>
    <xf numFmtId="0" fontId="50" fillId="35" borderId="17" xfId="0" applyFont="1" applyFill="1" applyBorder="1" applyAlignment="1">
      <alignment horizontal="left" wrapText="1"/>
    </xf>
    <xf numFmtId="0" fontId="50" fillId="0" borderId="17" xfId="0" applyFont="1" applyBorder="1" applyAlignment="1">
      <alignment horizontal="center" wrapText="1"/>
    </xf>
    <xf numFmtId="0" fontId="50" fillId="35" borderId="17" xfId="0" applyFont="1" applyFill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wrapText="1"/>
    </xf>
    <xf numFmtId="0" fontId="50" fillId="35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2" fontId="3" fillId="0" borderId="2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9" fillId="36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9" fontId="3" fillId="0" borderId="0" xfId="64" applyFont="1" applyFill="1" applyBorder="1" applyAlignment="1">
      <alignment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50" fillId="34" borderId="17" xfId="0" applyFont="1" applyFill="1" applyBorder="1" applyAlignment="1">
      <alignment horizontal="center" vertical="center" wrapText="1"/>
    </xf>
    <xf numFmtId="2" fontId="50" fillId="33" borderId="17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4" fillId="0" borderId="2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/>
    </xf>
    <xf numFmtId="0" fontId="30" fillId="36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/>
    </xf>
    <xf numFmtId="0" fontId="24" fillId="33" borderId="29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33" borderId="3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9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2" fontId="3" fillId="0" borderId="32" xfId="0" applyNumberFormat="1" applyFont="1" applyBorder="1" applyAlignment="1">
      <alignment/>
    </xf>
    <xf numFmtId="0" fontId="3" fillId="33" borderId="33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/>
    </xf>
    <xf numFmtId="0" fontId="27" fillId="0" borderId="19" xfId="0" applyFont="1" applyBorder="1" applyAlignment="1">
      <alignment horizontal="center"/>
    </xf>
    <xf numFmtId="0" fontId="50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1" name="Text Box 1025"/>
        <xdr:cNvSpPr txBox="1">
          <a:spLocks noChangeArrowheads="1"/>
        </xdr:cNvSpPr>
      </xdr:nvSpPr>
      <xdr:spPr>
        <a:xfrm>
          <a:off x="334327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fLocksText="0">
      <xdr:nvSpPr>
        <xdr:cNvPr id="2" name="Text Box 1026"/>
        <xdr:cNvSpPr txBox="1">
          <a:spLocks noChangeArrowheads="1"/>
        </xdr:cNvSpPr>
      </xdr:nvSpPr>
      <xdr:spPr>
        <a:xfrm>
          <a:off x="1225867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" name="Text Box 1027"/>
        <xdr:cNvSpPr txBox="1">
          <a:spLocks noChangeArrowheads="1"/>
        </xdr:cNvSpPr>
      </xdr:nvSpPr>
      <xdr:spPr>
        <a:xfrm>
          <a:off x="334327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4" name="Text Box 1029"/>
        <xdr:cNvSpPr txBox="1">
          <a:spLocks noChangeArrowheads="1"/>
        </xdr:cNvSpPr>
      </xdr:nvSpPr>
      <xdr:spPr>
        <a:xfrm>
          <a:off x="334327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fLocksText="0">
      <xdr:nvSpPr>
        <xdr:cNvPr id="5" name="Text Box 1030"/>
        <xdr:cNvSpPr txBox="1">
          <a:spLocks noChangeArrowheads="1"/>
        </xdr:cNvSpPr>
      </xdr:nvSpPr>
      <xdr:spPr>
        <a:xfrm>
          <a:off x="1225867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6" name="Text Box 1031"/>
        <xdr:cNvSpPr txBox="1">
          <a:spLocks noChangeArrowheads="1"/>
        </xdr:cNvSpPr>
      </xdr:nvSpPr>
      <xdr:spPr>
        <a:xfrm>
          <a:off x="334327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vidend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div total"/>
    </sheetNames>
    <sheetDataSet>
      <sheetData sheetId="0">
        <row r="5">
          <cell r="C5">
            <v>528</v>
          </cell>
          <cell r="D5">
            <v>5</v>
          </cell>
        </row>
        <row r="6">
          <cell r="C6">
            <v>354</v>
          </cell>
          <cell r="D6">
            <v>220</v>
          </cell>
        </row>
        <row r="7">
          <cell r="C7">
            <v>7</v>
          </cell>
          <cell r="D7">
            <v>100</v>
          </cell>
        </row>
        <row r="8">
          <cell r="C8">
            <v>44</v>
          </cell>
          <cell r="D8">
            <v>108</v>
          </cell>
        </row>
        <row r="9">
          <cell r="C9">
            <v>461</v>
          </cell>
          <cell r="D9">
            <v>130</v>
          </cell>
        </row>
        <row r="10">
          <cell r="C10">
            <v>541</v>
          </cell>
          <cell r="D10">
            <v>3.68</v>
          </cell>
        </row>
        <row r="11">
          <cell r="C11">
            <v>208</v>
          </cell>
          <cell r="D11">
            <v>100</v>
          </cell>
        </row>
        <row r="12">
          <cell r="C12">
            <v>22</v>
          </cell>
          <cell r="D12">
            <v>170</v>
          </cell>
        </row>
        <row r="13">
          <cell r="C13">
            <v>379</v>
          </cell>
          <cell r="D13">
            <v>10</v>
          </cell>
        </row>
        <row r="14">
          <cell r="C14">
            <v>90</v>
          </cell>
          <cell r="D14">
            <v>10</v>
          </cell>
        </row>
        <row r="15">
          <cell r="C15">
            <v>445</v>
          </cell>
          <cell r="D15">
            <v>100</v>
          </cell>
        </row>
        <row r="16">
          <cell r="C16">
            <v>13</v>
          </cell>
          <cell r="D16">
            <v>355</v>
          </cell>
        </row>
        <row r="17">
          <cell r="C17">
            <v>88</v>
          </cell>
          <cell r="D17">
            <v>1270</v>
          </cell>
        </row>
        <row r="18">
          <cell r="C18">
            <v>34</v>
          </cell>
          <cell r="D18">
            <v>10000</v>
          </cell>
        </row>
        <row r="19">
          <cell r="C19">
            <v>135</v>
          </cell>
          <cell r="D19">
            <v>3</v>
          </cell>
        </row>
        <row r="20">
          <cell r="C20">
            <v>508</v>
          </cell>
          <cell r="D20">
            <v>56.64</v>
          </cell>
        </row>
        <row r="21">
          <cell r="C21">
            <v>464</v>
          </cell>
          <cell r="D21">
            <v>50</v>
          </cell>
        </row>
        <row r="22">
          <cell r="C22">
            <v>234</v>
          </cell>
          <cell r="D22">
            <v>100</v>
          </cell>
        </row>
        <row r="23">
          <cell r="C23">
            <v>476</v>
          </cell>
          <cell r="D23">
            <v>700</v>
          </cell>
        </row>
        <row r="24">
          <cell r="C24">
            <v>8</v>
          </cell>
          <cell r="D24">
            <v>497</v>
          </cell>
        </row>
        <row r="25">
          <cell r="C25">
            <v>444</v>
          </cell>
          <cell r="D25">
            <v>100</v>
          </cell>
        </row>
        <row r="26">
          <cell r="C26">
            <v>191</v>
          </cell>
          <cell r="D26">
            <v>21.33</v>
          </cell>
        </row>
        <row r="27">
          <cell r="C27">
            <v>458</v>
          </cell>
          <cell r="D27">
            <v>2410</v>
          </cell>
        </row>
        <row r="28">
          <cell r="C28">
            <v>217</v>
          </cell>
          <cell r="D28">
            <v>500</v>
          </cell>
        </row>
        <row r="29">
          <cell r="C29">
            <v>68</v>
          </cell>
          <cell r="D29">
            <v>150</v>
          </cell>
        </row>
        <row r="30">
          <cell r="C30">
            <v>528</v>
          </cell>
          <cell r="D3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96"/>
  <sheetViews>
    <sheetView tabSelected="1" zoomScalePageLayoutView="0" workbookViewId="0" topLeftCell="A1">
      <pane xSplit="5" ySplit="6" topLeftCell="AT7" activePane="bottomRight" state="frozen"/>
      <selection pane="topLeft" activeCell="AL29" sqref="AL29"/>
      <selection pane="topRight" activeCell="AL29" sqref="AL29"/>
      <selection pane="bottomLeft" activeCell="AL29" sqref="AL29"/>
      <selection pane="bottomRight" activeCell="AX16" sqref="AX16"/>
    </sheetView>
  </sheetViews>
  <sheetFormatPr defaultColWidth="9.140625" defaultRowHeight="12.75"/>
  <cols>
    <col min="1" max="1" width="4.8515625" style="2" customWidth="1"/>
    <col min="2" max="2" width="6.140625" style="2" customWidth="1"/>
    <col min="3" max="3" width="5.28125" style="2" customWidth="1"/>
    <col min="4" max="4" width="30.28125" style="2" customWidth="1"/>
    <col min="5" max="5" width="3.57421875" style="2" customWidth="1"/>
    <col min="6" max="6" width="5.7109375" style="2" customWidth="1"/>
    <col min="7" max="7" width="6.7109375" style="2" customWidth="1"/>
    <col min="8" max="8" width="6.57421875" style="2" customWidth="1"/>
    <col min="9" max="9" width="6.7109375" style="2" customWidth="1"/>
    <col min="10" max="10" width="5.421875" style="2" customWidth="1"/>
    <col min="11" max="11" width="5.7109375" style="2" bestFit="1" customWidth="1"/>
    <col min="12" max="12" width="5.57421875" style="2" customWidth="1"/>
    <col min="13" max="13" width="6.28125" style="2" customWidth="1"/>
    <col min="14" max="15" width="7.28125" style="2" customWidth="1"/>
    <col min="16" max="16" width="5.57421875" style="2" bestFit="1" customWidth="1"/>
    <col min="17" max="17" width="8.421875" style="2" customWidth="1"/>
    <col min="18" max="18" width="9.57421875" style="2" bestFit="1" customWidth="1"/>
    <col min="19" max="19" width="6.57421875" style="2" customWidth="1"/>
    <col min="20" max="20" width="7.421875" style="2" bestFit="1" customWidth="1"/>
    <col min="21" max="21" width="6.28125" style="2" customWidth="1"/>
    <col min="22" max="22" width="7.421875" style="2" bestFit="1" customWidth="1"/>
    <col min="23" max="23" width="6.421875" style="2" bestFit="1" customWidth="1"/>
    <col min="24" max="24" width="7.140625" style="2" bestFit="1" customWidth="1"/>
    <col min="25" max="25" width="5.57421875" style="3" customWidth="1"/>
    <col min="26" max="26" width="7.421875" style="3" bestFit="1" customWidth="1"/>
    <col min="27" max="27" width="5.8515625" style="2" customWidth="1"/>
    <col min="28" max="28" width="6.57421875" style="2" customWidth="1"/>
    <col min="29" max="29" width="8.00390625" style="2" customWidth="1"/>
    <col min="30" max="30" width="6.7109375" style="2" customWidth="1"/>
    <col min="31" max="31" width="12.140625" style="2" customWidth="1"/>
    <col min="32" max="32" width="6.7109375" style="2" customWidth="1"/>
    <col min="33" max="33" width="10.140625" style="2" customWidth="1"/>
    <col min="34" max="34" width="8.28125" style="3" customWidth="1"/>
    <col min="35" max="35" width="9.140625" style="3" customWidth="1"/>
    <col min="36" max="36" width="8.28125" style="3" customWidth="1"/>
    <col min="37" max="37" width="9.28125" style="3" bestFit="1" customWidth="1"/>
    <col min="38" max="38" width="6.7109375" style="3" customWidth="1"/>
    <col min="39" max="39" width="9.140625" style="3" customWidth="1"/>
    <col min="40" max="40" width="6.7109375" style="3" customWidth="1"/>
    <col min="41" max="41" width="9.140625" style="3" customWidth="1"/>
    <col min="42" max="42" width="6.7109375" style="3" customWidth="1"/>
    <col min="43" max="43" width="9.28125" style="3" bestFit="1" customWidth="1"/>
    <col min="44" max="44" width="7.421875" style="3" customWidth="1"/>
    <col min="45" max="45" width="11.8515625" style="3" customWidth="1"/>
    <col min="46" max="46" width="7.421875" style="3" customWidth="1"/>
    <col min="47" max="49" width="11.8515625" style="3" customWidth="1"/>
    <col min="50" max="50" width="13.421875" style="3" customWidth="1"/>
    <col min="51" max="54" width="11.8515625" style="3" customWidth="1"/>
    <col min="55" max="55" width="11.8515625" style="104" customWidth="1"/>
    <col min="56" max="56" width="8.8515625" style="2" customWidth="1"/>
    <col min="57" max="57" width="4.00390625" style="2" customWidth="1"/>
    <col min="58" max="59" width="9.140625" style="2" customWidth="1"/>
    <col min="60" max="60" width="10.140625" style="2" customWidth="1"/>
    <col min="61" max="16384" width="9.140625" style="2" customWidth="1"/>
  </cols>
  <sheetData>
    <row r="1" ht="12"/>
    <row r="2" ht="12">
      <c r="D2" s="4" t="s">
        <v>0</v>
      </c>
    </row>
    <row r="3" ht="12"/>
    <row r="4" spans="36:55" ht="12.75" thickBot="1"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B4" s="6"/>
      <c r="BC4" s="6" t="s">
        <v>448</v>
      </c>
    </row>
    <row r="5" spans="1:56" ht="16.5" customHeight="1" thickBot="1">
      <c r="A5" s="84" t="s">
        <v>1</v>
      </c>
      <c r="B5" s="85" t="s">
        <v>2</v>
      </c>
      <c r="C5" s="86" t="s">
        <v>3</v>
      </c>
      <c r="D5" s="87" t="s">
        <v>4</v>
      </c>
      <c r="E5" s="85" t="s">
        <v>5</v>
      </c>
      <c r="F5" s="7" t="s">
        <v>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9"/>
    </row>
    <row r="6" spans="1:56" ht="60" customHeight="1" thickBot="1">
      <c r="A6" s="88"/>
      <c r="B6" s="89"/>
      <c r="C6" s="90"/>
      <c r="D6" s="91"/>
      <c r="E6" s="89"/>
      <c r="F6" s="92">
        <v>1993</v>
      </c>
      <c r="G6" s="93" t="s">
        <v>7</v>
      </c>
      <c r="H6" s="94">
        <v>1994</v>
      </c>
      <c r="I6" s="93" t="s">
        <v>7</v>
      </c>
      <c r="J6" s="94">
        <v>1995</v>
      </c>
      <c r="K6" s="93" t="s">
        <v>7</v>
      </c>
      <c r="L6" s="94">
        <v>1996</v>
      </c>
      <c r="M6" s="93" t="s">
        <v>7</v>
      </c>
      <c r="N6" s="94">
        <v>1997</v>
      </c>
      <c r="O6" s="93" t="s">
        <v>7</v>
      </c>
      <c r="P6" s="94">
        <v>1998</v>
      </c>
      <c r="Q6" s="93" t="s">
        <v>7</v>
      </c>
      <c r="R6" s="94">
        <v>1999</v>
      </c>
      <c r="S6" s="93" t="s">
        <v>7</v>
      </c>
      <c r="T6" s="94">
        <v>2000</v>
      </c>
      <c r="U6" s="93" t="s">
        <v>7</v>
      </c>
      <c r="V6" s="95">
        <v>2001</v>
      </c>
      <c r="W6" s="93" t="s">
        <v>7</v>
      </c>
      <c r="X6" s="94">
        <v>2002</v>
      </c>
      <c r="Y6" s="93" t="s">
        <v>7</v>
      </c>
      <c r="Z6" s="94">
        <v>2003</v>
      </c>
      <c r="AA6" s="93" t="s">
        <v>7</v>
      </c>
      <c r="AB6" s="94">
        <v>2004</v>
      </c>
      <c r="AC6" s="93" t="s">
        <v>7</v>
      </c>
      <c r="AD6" s="94">
        <v>2005</v>
      </c>
      <c r="AE6" s="93" t="s">
        <v>7</v>
      </c>
      <c r="AF6" s="94">
        <v>2006</v>
      </c>
      <c r="AG6" s="96" t="s">
        <v>7</v>
      </c>
      <c r="AH6" s="94">
        <v>2007</v>
      </c>
      <c r="AI6" s="96" t="s">
        <v>7</v>
      </c>
      <c r="AJ6" s="94">
        <v>2008</v>
      </c>
      <c r="AK6" s="96" t="s">
        <v>7</v>
      </c>
      <c r="AL6" s="94">
        <v>2009</v>
      </c>
      <c r="AM6" s="96" t="s">
        <v>7</v>
      </c>
      <c r="AN6" s="94">
        <v>2010</v>
      </c>
      <c r="AO6" s="96" t="s">
        <v>7</v>
      </c>
      <c r="AP6" s="94">
        <v>2011</v>
      </c>
      <c r="AQ6" s="96" t="s">
        <v>7</v>
      </c>
      <c r="AR6" s="94">
        <v>2012</v>
      </c>
      <c r="AS6" s="96" t="s">
        <v>7</v>
      </c>
      <c r="AT6" s="94">
        <v>2013</v>
      </c>
      <c r="AU6" s="96" t="s">
        <v>7</v>
      </c>
      <c r="AV6" s="94">
        <v>2014</v>
      </c>
      <c r="AW6" s="97" t="s">
        <v>7</v>
      </c>
      <c r="AX6" s="94">
        <v>2015</v>
      </c>
      <c r="AY6" s="93" t="s">
        <v>425</v>
      </c>
      <c r="AZ6" s="93">
        <v>2016</v>
      </c>
      <c r="BA6" s="93" t="s">
        <v>425</v>
      </c>
      <c r="BB6" s="93">
        <v>2017</v>
      </c>
      <c r="BC6" s="105" t="s">
        <v>425</v>
      </c>
      <c r="BD6" s="93" t="s">
        <v>444</v>
      </c>
    </row>
    <row r="7" spans="1:56" ht="12">
      <c r="A7" s="10">
        <v>1</v>
      </c>
      <c r="B7" s="11" t="s">
        <v>8</v>
      </c>
      <c r="C7" s="12">
        <v>369</v>
      </c>
      <c r="D7" s="13" t="s">
        <v>9</v>
      </c>
      <c r="E7" s="11" t="s">
        <v>10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1"/>
      <c r="U7" s="11"/>
      <c r="V7" s="15"/>
      <c r="W7" s="11"/>
      <c r="X7" s="16">
        <v>12.39</v>
      </c>
      <c r="Y7" s="17" t="s">
        <v>11</v>
      </c>
      <c r="Z7" s="16">
        <v>6.39</v>
      </c>
      <c r="AA7" s="17" t="s">
        <v>11</v>
      </c>
      <c r="AB7" s="16"/>
      <c r="AC7" s="16"/>
      <c r="AD7" s="17"/>
      <c r="AE7" s="17"/>
      <c r="AF7" s="17"/>
      <c r="AG7" s="17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>
        <v>503</v>
      </c>
      <c r="AW7" s="16"/>
      <c r="AX7" s="16"/>
      <c r="AY7" s="16"/>
      <c r="AZ7" s="16"/>
      <c r="BA7" s="16"/>
      <c r="BB7" s="16"/>
      <c r="BC7" s="16"/>
      <c r="BD7" s="18">
        <f>SUM(F7:BC7)</f>
        <v>521.78</v>
      </c>
    </row>
    <row r="8" spans="1:56" ht="12">
      <c r="A8" s="19">
        <f>+A7+1</f>
        <v>2</v>
      </c>
      <c r="B8" s="20" t="s">
        <v>12</v>
      </c>
      <c r="C8" s="21">
        <v>452</v>
      </c>
      <c r="D8" s="22" t="s">
        <v>13</v>
      </c>
      <c r="E8" s="20" t="s">
        <v>14</v>
      </c>
      <c r="F8" s="23"/>
      <c r="G8" s="23"/>
      <c r="H8" s="23"/>
      <c r="I8" s="23"/>
      <c r="J8" s="23"/>
      <c r="K8" s="23"/>
      <c r="L8" s="23"/>
      <c r="M8" s="23"/>
      <c r="N8" s="23">
        <v>5.67</v>
      </c>
      <c r="O8" s="23" t="s">
        <v>11</v>
      </c>
      <c r="P8" s="23"/>
      <c r="Q8" s="23"/>
      <c r="R8" s="23"/>
      <c r="S8" s="23"/>
      <c r="T8" s="20"/>
      <c r="U8" s="20"/>
      <c r="V8" s="24"/>
      <c r="W8" s="25"/>
      <c r="X8" s="25"/>
      <c r="Y8" s="26"/>
      <c r="Z8" s="26"/>
      <c r="AA8" s="27"/>
      <c r="AB8" s="26"/>
      <c r="AC8" s="26"/>
      <c r="AD8" s="27"/>
      <c r="AE8" s="27"/>
      <c r="AF8" s="27"/>
      <c r="AG8" s="27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8">
        <f aca="true" t="shared" si="0" ref="BD8:BD71">SUM(F8:BC8)</f>
        <v>5.67</v>
      </c>
    </row>
    <row r="9" spans="1:56" ht="12">
      <c r="A9" s="19">
        <f aca="true" t="shared" si="1" ref="A9:A72">+A8+1</f>
        <v>3</v>
      </c>
      <c r="B9" s="20" t="s">
        <v>15</v>
      </c>
      <c r="C9" s="21">
        <v>12</v>
      </c>
      <c r="D9" s="22" t="s">
        <v>16</v>
      </c>
      <c r="E9" s="20" t="s">
        <v>14</v>
      </c>
      <c r="F9" s="23">
        <v>28.97</v>
      </c>
      <c r="G9" s="23" t="s">
        <v>17</v>
      </c>
      <c r="H9" s="23">
        <v>25.5</v>
      </c>
      <c r="I9" s="23" t="s">
        <v>17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0"/>
      <c r="U9" s="20"/>
      <c r="V9" s="24"/>
      <c r="W9" s="25"/>
      <c r="X9" s="25"/>
      <c r="Y9" s="26"/>
      <c r="Z9" s="26"/>
      <c r="AA9" s="27"/>
      <c r="AB9" s="26"/>
      <c r="AC9" s="26"/>
      <c r="AD9" s="27"/>
      <c r="AE9" s="27"/>
      <c r="AF9" s="27"/>
      <c r="AG9" s="27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8">
        <f t="shared" si="0"/>
        <v>54.47</v>
      </c>
    </row>
    <row r="10" spans="1:56" ht="12">
      <c r="A10" s="19">
        <f t="shared" si="1"/>
        <v>4</v>
      </c>
      <c r="B10" s="20" t="s">
        <v>18</v>
      </c>
      <c r="C10" s="21">
        <v>423</v>
      </c>
      <c r="D10" s="22" t="s">
        <v>19</v>
      </c>
      <c r="E10" s="20" t="s">
        <v>14</v>
      </c>
      <c r="F10" s="23"/>
      <c r="G10" s="23"/>
      <c r="H10" s="23"/>
      <c r="I10" s="23"/>
      <c r="J10" s="23">
        <v>4.76</v>
      </c>
      <c r="K10" s="23" t="s">
        <v>17</v>
      </c>
      <c r="L10" s="23">
        <v>7.17</v>
      </c>
      <c r="M10" s="23" t="s">
        <v>17</v>
      </c>
      <c r="N10" s="23">
        <v>18.55</v>
      </c>
      <c r="O10" s="23" t="s">
        <v>11</v>
      </c>
      <c r="P10" s="23"/>
      <c r="Q10" s="23"/>
      <c r="R10" s="23"/>
      <c r="S10" s="23"/>
      <c r="T10" s="20"/>
      <c r="U10" s="20"/>
      <c r="V10" s="24"/>
      <c r="W10" s="25"/>
      <c r="X10" s="25"/>
      <c r="Y10" s="26"/>
      <c r="Z10" s="26"/>
      <c r="AA10" s="27"/>
      <c r="AB10" s="26"/>
      <c r="AC10" s="26"/>
      <c r="AD10" s="27"/>
      <c r="AE10" s="27"/>
      <c r="AF10" s="27"/>
      <c r="AG10" s="27"/>
      <c r="AH10" s="26"/>
      <c r="AI10" s="26"/>
      <c r="AJ10" s="26">
        <v>9</v>
      </c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8">
        <f t="shared" si="0"/>
        <v>39.480000000000004</v>
      </c>
    </row>
    <row r="11" spans="1:56" ht="12">
      <c r="A11" s="19">
        <f t="shared" si="1"/>
        <v>5</v>
      </c>
      <c r="B11" s="20" t="s">
        <v>20</v>
      </c>
      <c r="C11" s="21">
        <v>468</v>
      </c>
      <c r="D11" s="22" t="s">
        <v>21</v>
      </c>
      <c r="E11" s="20" t="s">
        <v>22</v>
      </c>
      <c r="F11" s="23"/>
      <c r="G11" s="23"/>
      <c r="H11" s="23"/>
      <c r="I11" s="23"/>
      <c r="J11" s="23"/>
      <c r="K11" s="23"/>
      <c r="L11" s="23"/>
      <c r="M11" s="23"/>
      <c r="N11" s="23">
        <v>2.1</v>
      </c>
      <c r="O11" s="23" t="s">
        <v>11</v>
      </c>
      <c r="P11" s="23"/>
      <c r="Q11" s="23"/>
      <c r="R11" s="23"/>
      <c r="S11" s="23"/>
      <c r="T11" s="20"/>
      <c r="U11" s="20"/>
      <c r="V11" s="24"/>
      <c r="W11" s="25"/>
      <c r="X11" s="25"/>
      <c r="Y11" s="26"/>
      <c r="Z11" s="26"/>
      <c r="AA11" s="27"/>
      <c r="AB11" s="26"/>
      <c r="AC11" s="26"/>
      <c r="AD11" s="27"/>
      <c r="AE11" s="27"/>
      <c r="AF11" s="27"/>
      <c r="AG11" s="27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8">
        <f t="shared" si="0"/>
        <v>2.1</v>
      </c>
    </row>
    <row r="12" spans="1:56" ht="12">
      <c r="A12" s="19">
        <f t="shared" si="1"/>
        <v>6</v>
      </c>
      <c r="B12" s="20" t="s">
        <v>23</v>
      </c>
      <c r="C12" s="21">
        <v>461</v>
      </c>
      <c r="D12" s="22" t="s">
        <v>24</v>
      </c>
      <c r="E12" s="20" t="s">
        <v>25</v>
      </c>
      <c r="F12" s="23"/>
      <c r="G12" s="23"/>
      <c r="H12" s="23"/>
      <c r="I12" s="23"/>
      <c r="J12" s="23"/>
      <c r="K12" s="23" t="s">
        <v>17</v>
      </c>
      <c r="L12" s="23">
        <v>6.27</v>
      </c>
      <c r="M12" s="23" t="s">
        <v>17</v>
      </c>
      <c r="N12" s="23">
        <v>10.53</v>
      </c>
      <c r="O12" s="23" t="s">
        <v>11</v>
      </c>
      <c r="P12" s="29">
        <v>7</v>
      </c>
      <c r="Q12" s="23" t="s">
        <v>11</v>
      </c>
      <c r="R12" s="23"/>
      <c r="S12" s="23"/>
      <c r="T12" s="29">
        <v>4</v>
      </c>
      <c r="U12" s="20" t="s">
        <v>11</v>
      </c>
      <c r="V12" s="24">
        <v>6</v>
      </c>
      <c r="W12" s="20" t="s">
        <v>11</v>
      </c>
      <c r="X12" s="20"/>
      <c r="Y12" s="26"/>
      <c r="Z12" s="26"/>
      <c r="AA12" s="27"/>
      <c r="AB12" s="26"/>
      <c r="AC12" s="26"/>
      <c r="AD12" s="27"/>
      <c r="AE12" s="27"/>
      <c r="AF12" s="27"/>
      <c r="AG12" s="27"/>
      <c r="AH12" s="26">
        <v>20</v>
      </c>
      <c r="AI12" s="26" t="s">
        <v>26</v>
      </c>
      <c r="AJ12" s="26">
        <v>25</v>
      </c>
      <c r="AK12" s="26" t="s">
        <v>26</v>
      </c>
      <c r="AL12" s="26"/>
      <c r="AM12" s="26"/>
      <c r="AN12" s="26">
        <v>40</v>
      </c>
      <c r="AO12" s="26" t="s">
        <v>27</v>
      </c>
      <c r="AP12" s="26">
        <v>45</v>
      </c>
      <c r="AQ12" s="26" t="s">
        <v>27</v>
      </c>
      <c r="AR12" s="26">
        <v>70</v>
      </c>
      <c r="AS12" s="26" t="s">
        <v>26</v>
      </c>
      <c r="AT12" s="26">
        <v>75</v>
      </c>
      <c r="AU12" s="26" t="s">
        <v>26</v>
      </c>
      <c r="AV12" s="26">
        <v>85</v>
      </c>
      <c r="AW12" s="26" t="s">
        <v>28</v>
      </c>
      <c r="AX12" s="26">
        <v>100</v>
      </c>
      <c r="AY12" s="26" t="s">
        <v>28</v>
      </c>
      <c r="AZ12" s="26">
        <v>120</v>
      </c>
      <c r="BA12" s="26" t="s">
        <v>437</v>
      </c>
      <c r="BB12" s="26">
        <f>VLOOKUP(C12,'[1]2017 div total'!$C$5:$D$30,2,0)</f>
        <v>130</v>
      </c>
      <c r="BC12" s="110" t="s">
        <v>437</v>
      </c>
      <c r="BD12" s="28">
        <f t="shared" si="0"/>
        <v>743.8</v>
      </c>
    </row>
    <row r="13" spans="1:56" ht="12">
      <c r="A13" s="19">
        <f t="shared" si="1"/>
        <v>7</v>
      </c>
      <c r="B13" s="20" t="s">
        <v>29</v>
      </c>
      <c r="C13" s="21">
        <v>187</v>
      </c>
      <c r="D13" s="22" t="s">
        <v>30</v>
      </c>
      <c r="E13" s="20" t="s">
        <v>31</v>
      </c>
      <c r="F13" s="23">
        <v>31.17</v>
      </c>
      <c r="G13" s="23" t="s">
        <v>17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0"/>
      <c r="U13" s="20"/>
      <c r="V13" s="24"/>
      <c r="W13" s="25"/>
      <c r="X13" s="25"/>
      <c r="Y13" s="26"/>
      <c r="Z13" s="26"/>
      <c r="AA13" s="27"/>
      <c r="AB13" s="26"/>
      <c r="AC13" s="26"/>
      <c r="AD13" s="27"/>
      <c r="AE13" s="27"/>
      <c r="AF13" s="27"/>
      <c r="AG13" s="27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8">
        <f t="shared" si="0"/>
        <v>31.17</v>
      </c>
    </row>
    <row r="14" spans="1:56" ht="12">
      <c r="A14" s="19">
        <f t="shared" si="1"/>
        <v>8</v>
      </c>
      <c r="B14" s="20" t="s">
        <v>32</v>
      </c>
      <c r="C14" s="21">
        <v>231</v>
      </c>
      <c r="D14" s="22" t="s">
        <v>33</v>
      </c>
      <c r="E14" s="20" t="s">
        <v>14</v>
      </c>
      <c r="F14" s="23">
        <v>13.6</v>
      </c>
      <c r="G14" s="23" t="s">
        <v>17</v>
      </c>
      <c r="H14" s="23"/>
      <c r="I14" s="23"/>
      <c r="J14" s="23">
        <v>8.94</v>
      </c>
      <c r="K14" s="23" t="s">
        <v>17</v>
      </c>
      <c r="L14" s="23"/>
      <c r="M14" s="23"/>
      <c r="N14" s="23"/>
      <c r="O14" s="23"/>
      <c r="P14" s="23"/>
      <c r="Q14" s="23"/>
      <c r="R14" s="23"/>
      <c r="S14" s="23"/>
      <c r="T14" s="20"/>
      <c r="U14" s="20"/>
      <c r="V14" s="24"/>
      <c r="W14" s="25"/>
      <c r="X14" s="25"/>
      <c r="Y14" s="26"/>
      <c r="Z14" s="26"/>
      <c r="AA14" s="27"/>
      <c r="AB14" s="26"/>
      <c r="AC14" s="26"/>
      <c r="AD14" s="27"/>
      <c r="AE14" s="27"/>
      <c r="AF14" s="27"/>
      <c r="AG14" s="27"/>
      <c r="AH14" s="26">
        <v>50</v>
      </c>
      <c r="AI14" s="26" t="s">
        <v>26</v>
      </c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8">
        <f t="shared" si="0"/>
        <v>72.53999999999999</v>
      </c>
    </row>
    <row r="15" spans="1:56" ht="12">
      <c r="A15" s="19">
        <f t="shared" si="1"/>
        <v>9</v>
      </c>
      <c r="B15" s="20" t="s">
        <v>34</v>
      </c>
      <c r="C15" s="21">
        <v>402</v>
      </c>
      <c r="D15" s="22" t="s">
        <v>35</v>
      </c>
      <c r="E15" s="20" t="s">
        <v>36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0"/>
      <c r="U15" s="20"/>
      <c r="V15" s="24"/>
      <c r="W15" s="25"/>
      <c r="X15" s="25"/>
      <c r="Y15" s="26"/>
      <c r="Z15" s="26"/>
      <c r="AA15" s="27"/>
      <c r="AB15" s="26">
        <v>43.4</v>
      </c>
      <c r="AC15" s="26" t="s">
        <v>11</v>
      </c>
      <c r="AD15" s="27"/>
      <c r="AE15" s="27"/>
      <c r="AF15" s="27"/>
      <c r="AG15" s="27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8">
        <f t="shared" si="0"/>
        <v>43.4</v>
      </c>
    </row>
    <row r="16" spans="1:56" ht="12">
      <c r="A16" s="19">
        <f t="shared" si="1"/>
        <v>10</v>
      </c>
      <c r="B16" s="20" t="s">
        <v>37</v>
      </c>
      <c r="C16" s="21">
        <v>122</v>
      </c>
      <c r="D16" s="22" t="s">
        <v>38</v>
      </c>
      <c r="E16" s="20" t="s">
        <v>39</v>
      </c>
      <c r="F16" s="23"/>
      <c r="G16" s="23"/>
      <c r="H16" s="23">
        <v>9.14</v>
      </c>
      <c r="I16" s="23" t="s">
        <v>17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0"/>
      <c r="U16" s="20"/>
      <c r="V16" s="24"/>
      <c r="W16" s="25"/>
      <c r="X16" s="25"/>
      <c r="Y16" s="26"/>
      <c r="Z16" s="26"/>
      <c r="AA16" s="27"/>
      <c r="AB16" s="27"/>
      <c r="AC16" s="27"/>
      <c r="AD16" s="27"/>
      <c r="AE16" s="27"/>
      <c r="AF16" s="27"/>
      <c r="AG16" s="27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8">
        <f t="shared" si="0"/>
        <v>9.14</v>
      </c>
    </row>
    <row r="17" spans="1:56" ht="12">
      <c r="A17" s="19">
        <f t="shared" si="1"/>
        <v>11</v>
      </c>
      <c r="B17" s="20" t="s">
        <v>40</v>
      </c>
      <c r="C17" s="21">
        <v>17</v>
      </c>
      <c r="D17" s="22" t="s">
        <v>41</v>
      </c>
      <c r="E17" s="20" t="s">
        <v>14</v>
      </c>
      <c r="F17" s="23">
        <v>29.75</v>
      </c>
      <c r="G17" s="23" t="s">
        <v>17</v>
      </c>
      <c r="H17" s="23">
        <v>42.5</v>
      </c>
      <c r="I17" s="23" t="s">
        <v>17</v>
      </c>
      <c r="J17" s="23">
        <v>85</v>
      </c>
      <c r="K17" s="23" t="s">
        <v>17</v>
      </c>
      <c r="L17" s="23">
        <v>127.5</v>
      </c>
      <c r="M17" s="23" t="s">
        <v>17</v>
      </c>
      <c r="N17" s="29">
        <v>150</v>
      </c>
      <c r="O17" s="23" t="s">
        <v>17</v>
      </c>
      <c r="P17" s="29">
        <v>155</v>
      </c>
      <c r="Q17" s="23" t="s">
        <v>17</v>
      </c>
      <c r="R17" s="29">
        <v>160</v>
      </c>
      <c r="S17" s="23" t="s">
        <v>17</v>
      </c>
      <c r="T17" s="29">
        <v>165</v>
      </c>
      <c r="U17" s="20" t="s">
        <v>42</v>
      </c>
      <c r="V17" s="24">
        <v>170</v>
      </c>
      <c r="W17" s="20" t="s">
        <v>43</v>
      </c>
      <c r="X17" s="20">
        <v>170</v>
      </c>
      <c r="Y17" s="20" t="s">
        <v>43</v>
      </c>
      <c r="Z17" s="20">
        <v>150</v>
      </c>
      <c r="AA17" s="27" t="s">
        <v>44</v>
      </c>
      <c r="AB17" s="26">
        <v>150</v>
      </c>
      <c r="AC17" s="27" t="s">
        <v>44</v>
      </c>
      <c r="AD17" s="26">
        <v>150</v>
      </c>
      <c r="AE17" s="26" t="s">
        <v>11</v>
      </c>
      <c r="AF17" s="26">
        <v>150</v>
      </c>
      <c r="AG17" s="26" t="s">
        <v>11</v>
      </c>
      <c r="AH17" s="26">
        <v>150</v>
      </c>
      <c r="AI17" s="26" t="s">
        <v>27</v>
      </c>
      <c r="AJ17" s="26">
        <v>200</v>
      </c>
      <c r="AK17" s="26" t="s">
        <v>26</v>
      </c>
      <c r="AL17" s="26">
        <v>200</v>
      </c>
      <c r="AM17" s="26" t="s">
        <v>26</v>
      </c>
      <c r="AN17" s="26">
        <v>200</v>
      </c>
      <c r="AO17" s="26" t="s">
        <v>26</v>
      </c>
      <c r="AP17" s="26"/>
      <c r="AQ17" s="26"/>
      <c r="AR17" s="26">
        <v>500</v>
      </c>
      <c r="AS17" s="26" t="s">
        <v>26</v>
      </c>
      <c r="AT17" s="26">
        <v>300</v>
      </c>
      <c r="AU17" s="26" t="s">
        <v>26</v>
      </c>
      <c r="AV17" s="26"/>
      <c r="AW17" s="26"/>
      <c r="AX17" s="26">
        <v>300</v>
      </c>
      <c r="AY17" s="26" t="s">
        <v>28</v>
      </c>
      <c r="AZ17" s="26">
        <v>300</v>
      </c>
      <c r="BA17" s="26" t="s">
        <v>437</v>
      </c>
      <c r="BB17" s="26"/>
      <c r="BC17" s="26"/>
      <c r="BD17" s="28">
        <f t="shared" si="0"/>
        <v>4004.75</v>
      </c>
    </row>
    <row r="18" spans="1:56" ht="12">
      <c r="A18" s="19">
        <f t="shared" si="1"/>
        <v>12</v>
      </c>
      <c r="B18" s="20" t="s">
        <v>45</v>
      </c>
      <c r="C18" s="21">
        <v>333</v>
      </c>
      <c r="D18" s="22" t="s">
        <v>46</v>
      </c>
      <c r="E18" s="20" t="s">
        <v>14</v>
      </c>
      <c r="F18" s="23"/>
      <c r="G18" s="23"/>
      <c r="H18" s="23">
        <v>9.77</v>
      </c>
      <c r="I18" s="23" t="s">
        <v>17</v>
      </c>
      <c r="J18" s="23">
        <v>16.27</v>
      </c>
      <c r="K18" s="23" t="s">
        <v>17</v>
      </c>
      <c r="L18" s="23">
        <v>16.85</v>
      </c>
      <c r="M18" s="23" t="s">
        <v>17</v>
      </c>
      <c r="N18" s="23">
        <v>18.53</v>
      </c>
      <c r="O18" s="23" t="s">
        <v>47</v>
      </c>
      <c r="P18" s="23"/>
      <c r="Q18" s="23"/>
      <c r="R18" s="23"/>
      <c r="S18" s="23"/>
      <c r="T18" s="20"/>
      <c r="U18" s="20"/>
      <c r="V18" s="24"/>
      <c r="W18" s="25"/>
      <c r="X18" s="25"/>
      <c r="Y18" s="26"/>
      <c r="Z18" s="26"/>
      <c r="AA18" s="27"/>
      <c r="AB18" s="27"/>
      <c r="AC18" s="27"/>
      <c r="AD18" s="27"/>
      <c r="AE18" s="27"/>
      <c r="AF18" s="27"/>
      <c r="AG18" s="27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8">
        <f t="shared" si="0"/>
        <v>61.42</v>
      </c>
    </row>
    <row r="19" spans="1:56" ht="12">
      <c r="A19" s="19">
        <f t="shared" si="1"/>
        <v>13</v>
      </c>
      <c r="B19" s="20" t="s">
        <v>48</v>
      </c>
      <c r="C19" s="21">
        <v>227</v>
      </c>
      <c r="D19" s="22" t="s">
        <v>49</v>
      </c>
      <c r="E19" s="20" t="s">
        <v>50</v>
      </c>
      <c r="F19" s="23"/>
      <c r="G19" s="23"/>
      <c r="H19" s="23"/>
      <c r="I19" s="23"/>
      <c r="J19" s="23"/>
      <c r="K19" s="23"/>
      <c r="L19" s="23"/>
      <c r="M19" s="23"/>
      <c r="N19" s="29">
        <v>55</v>
      </c>
      <c r="O19" s="23" t="s">
        <v>11</v>
      </c>
      <c r="P19" s="23"/>
      <c r="Q19" s="23"/>
      <c r="R19" s="23"/>
      <c r="S19" s="23"/>
      <c r="T19" s="29">
        <v>134</v>
      </c>
      <c r="U19" s="20" t="s">
        <v>11</v>
      </c>
      <c r="V19" s="24"/>
      <c r="W19" s="25"/>
      <c r="X19" s="25"/>
      <c r="Y19" s="26"/>
      <c r="Z19" s="26"/>
      <c r="AA19" s="27"/>
      <c r="AB19" s="26"/>
      <c r="AC19" s="26"/>
      <c r="AD19" s="27"/>
      <c r="AE19" s="27"/>
      <c r="AF19" s="27"/>
      <c r="AG19" s="27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8">
        <f t="shared" si="0"/>
        <v>189</v>
      </c>
    </row>
    <row r="20" spans="1:56" ht="12">
      <c r="A20" s="19">
        <f t="shared" si="1"/>
        <v>14</v>
      </c>
      <c r="B20" s="20" t="s">
        <v>51</v>
      </c>
      <c r="C20" s="21">
        <v>39</v>
      </c>
      <c r="D20" s="22" t="s">
        <v>52</v>
      </c>
      <c r="E20" s="20" t="s">
        <v>14</v>
      </c>
      <c r="F20" s="23">
        <v>170.8</v>
      </c>
      <c r="G20" s="23" t="s">
        <v>17</v>
      </c>
      <c r="H20" s="23">
        <v>98.3</v>
      </c>
      <c r="I20" s="23" t="s">
        <v>17</v>
      </c>
      <c r="J20" s="23">
        <v>102</v>
      </c>
      <c r="K20" s="23" t="s">
        <v>17</v>
      </c>
      <c r="L20" s="23">
        <v>135.15</v>
      </c>
      <c r="M20" s="23" t="s">
        <v>17</v>
      </c>
      <c r="N20" s="29">
        <v>100</v>
      </c>
      <c r="O20" s="23" t="s">
        <v>47</v>
      </c>
      <c r="P20" s="29">
        <v>57</v>
      </c>
      <c r="Q20" s="23" t="s">
        <v>17</v>
      </c>
      <c r="R20" s="29">
        <v>30</v>
      </c>
      <c r="S20" s="23" t="s">
        <v>17</v>
      </c>
      <c r="T20" s="29"/>
      <c r="U20" s="20"/>
      <c r="V20" s="24"/>
      <c r="W20" s="25"/>
      <c r="X20" s="25"/>
      <c r="Y20" s="26"/>
      <c r="Z20" s="26"/>
      <c r="AA20" s="27"/>
      <c r="AB20" s="26"/>
      <c r="AC20" s="26"/>
      <c r="AD20" s="27"/>
      <c r="AE20" s="27"/>
      <c r="AF20" s="27"/>
      <c r="AG20" s="27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8">
        <f t="shared" si="0"/>
        <v>693.25</v>
      </c>
    </row>
    <row r="21" spans="1:56" ht="12">
      <c r="A21" s="19">
        <f t="shared" si="1"/>
        <v>15</v>
      </c>
      <c r="B21" s="20" t="s">
        <v>53</v>
      </c>
      <c r="C21" s="21">
        <v>90</v>
      </c>
      <c r="D21" s="22" t="s">
        <v>54</v>
      </c>
      <c r="E21" s="20" t="s">
        <v>14</v>
      </c>
      <c r="F21" s="23">
        <v>57.17</v>
      </c>
      <c r="G21" s="23" t="s">
        <v>17</v>
      </c>
      <c r="H21" s="30">
        <v>85</v>
      </c>
      <c r="I21" s="30" t="s">
        <v>17</v>
      </c>
      <c r="J21" s="30">
        <v>85</v>
      </c>
      <c r="K21" s="30" t="s">
        <v>17</v>
      </c>
      <c r="L21" s="30">
        <v>85</v>
      </c>
      <c r="M21" s="23" t="s">
        <v>17</v>
      </c>
      <c r="N21" s="31">
        <v>422</v>
      </c>
      <c r="O21" s="30" t="s">
        <v>55</v>
      </c>
      <c r="P21" s="31">
        <v>290</v>
      </c>
      <c r="Q21" s="30" t="s">
        <v>55</v>
      </c>
      <c r="R21" s="32">
        <v>118</v>
      </c>
      <c r="S21" s="30" t="s">
        <v>55</v>
      </c>
      <c r="T21" s="32">
        <v>163</v>
      </c>
      <c r="U21" s="20" t="s">
        <v>11</v>
      </c>
      <c r="V21" s="33">
        <v>-420</v>
      </c>
      <c r="W21" s="25" t="s">
        <v>56</v>
      </c>
      <c r="X21" s="25"/>
      <c r="Y21" s="26"/>
      <c r="Z21" s="26"/>
      <c r="AA21" s="27"/>
      <c r="AB21" s="26"/>
      <c r="AC21" s="26"/>
      <c r="AD21" s="26">
        <v>130</v>
      </c>
      <c r="AE21" s="26" t="s">
        <v>57</v>
      </c>
      <c r="AF21" s="26">
        <v>60</v>
      </c>
      <c r="AG21" s="26" t="s">
        <v>27</v>
      </c>
      <c r="AH21" s="26">
        <v>538</v>
      </c>
      <c r="AI21" s="26" t="s">
        <v>27</v>
      </c>
      <c r="AJ21" s="26">
        <v>10</v>
      </c>
      <c r="AK21" s="26" t="s">
        <v>26</v>
      </c>
      <c r="AL21" s="26">
        <v>20</v>
      </c>
      <c r="AM21" s="26" t="s">
        <v>26</v>
      </c>
      <c r="AN21" s="26">
        <v>40</v>
      </c>
      <c r="AO21" s="26" t="s">
        <v>26</v>
      </c>
      <c r="AP21" s="26">
        <v>60</v>
      </c>
      <c r="AQ21" s="26" t="s">
        <v>26</v>
      </c>
      <c r="AR21" s="26">
        <v>70</v>
      </c>
      <c r="AS21" s="26" t="s">
        <v>26</v>
      </c>
      <c r="AT21" s="26">
        <v>90</v>
      </c>
      <c r="AU21" s="26" t="s">
        <v>26</v>
      </c>
      <c r="AV21" s="26"/>
      <c r="AW21" s="26"/>
      <c r="AX21" s="26">
        <v>70</v>
      </c>
      <c r="AY21" s="26"/>
      <c r="AZ21" s="26">
        <v>1</v>
      </c>
      <c r="BA21" s="26" t="s">
        <v>437</v>
      </c>
      <c r="BB21" s="26">
        <f>VLOOKUP(C21,'[1]2017 div total'!$C$5:$D$30,2,0)</f>
        <v>10</v>
      </c>
      <c r="BC21" s="107" t="s">
        <v>437</v>
      </c>
      <c r="BD21" s="28">
        <f t="shared" si="0"/>
        <v>1984.17</v>
      </c>
    </row>
    <row r="22" spans="1:56" ht="12">
      <c r="A22" s="19">
        <f t="shared" si="1"/>
        <v>16</v>
      </c>
      <c r="B22" s="20" t="s">
        <v>58</v>
      </c>
      <c r="C22" s="21">
        <v>33</v>
      </c>
      <c r="D22" s="22" t="s">
        <v>59</v>
      </c>
      <c r="E22" s="20" t="s">
        <v>14</v>
      </c>
      <c r="F22" s="23"/>
      <c r="G22" s="23"/>
      <c r="H22" s="23">
        <v>12.7</v>
      </c>
      <c r="I22" s="23" t="s">
        <v>17</v>
      </c>
      <c r="J22" s="23">
        <v>16.66</v>
      </c>
      <c r="K22" s="23" t="s">
        <v>17</v>
      </c>
      <c r="L22" s="23">
        <v>57.53</v>
      </c>
      <c r="M22" s="23" t="s">
        <v>17</v>
      </c>
      <c r="N22" s="29">
        <v>120</v>
      </c>
      <c r="O22" s="23" t="s">
        <v>47</v>
      </c>
      <c r="P22" s="23"/>
      <c r="Q22" s="23"/>
      <c r="R22" s="23"/>
      <c r="S22" s="23"/>
      <c r="T22" s="20"/>
      <c r="U22" s="20"/>
      <c r="V22" s="24"/>
      <c r="W22" s="25"/>
      <c r="X22" s="25"/>
      <c r="Y22" s="26"/>
      <c r="Z22" s="26"/>
      <c r="AA22" s="27"/>
      <c r="AB22" s="26"/>
      <c r="AC22" s="26"/>
      <c r="AD22" s="27"/>
      <c r="AE22" s="27"/>
      <c r="AF22" s="27"/>
      <c r="AG22" s="27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8">
        <f t="shared" si="0"/>
        <v>206.89</v>
      </c>
    </row>
    <row r="23" spans="1:56" ht="12">
      <c r="A23" s="19">
        <f t="shared" si="1"/>
        <v>17</v>
      </c>
      <c r="B23" s="20" t="s">
        <v>60</v>
      </c>
      <c r="C23" s="21">
        <v>200</v>
      </c>
      <c r="D23" s="22" t="s">
        <v>61</v>
      </c>
      <c r="E23" s="20" t="s">
        <v>31</v>
      </c>
      <c r="F23" s="23"/>
      <c r="G23" s="23"/>
      <c r="H23" s="23"/>
      <c r="I23" s="23"/>
      <c r="J23" s="23"/>
      <c r="K23" s="23"/>
      <c r="L23" s="23"/>
      <c r="M23" s="23"/>
      <c r="N23" s="29"/>
      <c r="O23" s="23"/>
      <c r="P23" s="23"/>
      <c r="Q23" s="23"/>
      <c r="R23" s="23"/>
      <c r="S23" s="23"/>
      <c r="T23" s="20"/>
      <c r="U23" s="20"/>
      <c r="V23" s="24"/>
      <c r="W23" s="25"/>
      <c r="X23" s="25"/>
      <c r="Y23" s="26"/>
      <c r="Z23" s="26"/>
      <c r="AA23" s="27"/>
      <c r="AB23" s="26"/>
      <c r="AC23" s="26"/>
      <c r="AD23" s="27"/>
      <c r="AE23" s="27"/>
      <c r="AF23" s="27"/>
      <c r="AG23" s="27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>
        <v>10</v>
      </c>
      <c r="AU23" s="26" t="s">
        <v>26</v>
      </c>
      <c r="AV23" s="26"/>
      <c r="AW23" s="26"/>
      <c r="AX23" s="26"/>
      <c r="AY23" s="26"/>
      <c r="AZ23" s="26"/>
      <c r="BA23" s="26"/>
      <c r="BB23" s="26"/>
      <c r="BC23" s="26"/>
      <c r="BD23" s="28">
        <f t="shared" si="0"/>
        <v>10</v>
      </c>
    </row>
    <row r="24" spans="1:56" ht="12">
      <c r="A24" s="19">
        <f t="shared" si="1"/>
        <v>18</v>
      </c>
      <c r="B24" s="20" t="s">
        <v>62</v>
      </c>
      <c r="C24" s="21">
        <v>69</v>
      </c>
      <c r="D24" s="22" t="s">
        <v>63</v>
      </c>
      <c r="E24" s="20" t="s">
        <v>14</v>
      </c>
      <c r="F24" s="23"/>
      <c r="G24" s="23"/>
      <c r="H24" s="23"/>
      <c r="I24" s="23"/>
      <c r="J24" s="23"/>
      <c r="K24" s="23"/>
      <c r="L24" s="23"/>
      <c r="M24" s="23"/>
      <c r="N24" s="29"/>
      <c r="O24" s="23"/>
      <c r="P24" s="23"/>
      <c r="Q24" s="23"/>
      <c r="R24" s="23"/>
      <c r="S24" s="23"/>
      <c r="T24" s="20"/>
      <c r="U24" s="20"/>
      <c r="V24" s="24"/>
      <c r="W24" s="25"/>
      <c r="X24" s="25"/>
      <c r="Y24" s="26"/>
      <c r="Z24" s="26"/>
      <c r="AA24" s="27"/>
      <c r="AB24" s="26"/>
      <c r="AC24" s="26"/>
      <c r="AD24" s="27"/>
      <c r="AE24" s="27"/>
      <c r="AF24" s="26">
        <v>8</v>
      </c>
      <c r="AG24" s="26" t="s">
        <v>11</v>
      </c>
      <c r="AH24" s="26">
        <v>8</v>
      </c>
      <c r="AI24" s="26" t="s">
        <v>27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8">
        <f t="shared" si="0"/>
        <v>16</v>
      </c>
    </row>
    <row r="25" spans="1:56" ht="12">
      <c r="A25" s="19">
        <f t="shared" si="1"/>
        <v>19</v>
      </c>
      <c r="B25" s="20" t="s">
        <v>64</v>
      </c>
      <c r="C25" s="21">
        <v>136</v>
      </c>
      <c r="D25" s="22" t="s">
        <v>65</v>
      </c>
      <c r="E25" s="20" t="s">
        <v>66</v>
      </c>
      <c r="F25" s="23">
        <v>5.35</v>
      </c>
      <c r="G25" s="23" t="s">
        <v>17</v>
      </c>
      <c r="H25" s="23">
        <v>11.38</v>
      </c>
      <c r="I25" s="23" t="s">
        <v>17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0"/>
      <c r="U25" s="20"/>
      <c r="V25" s="24"/>
      <c r="W25" s="25"/>
      <c r="X25" s="25"/>
      <c r="Y25" s="26"/>
      <c r="Z25" s="26"/>
      <c r="AA25" s="27"/>
      <c r="AB25" s="27"/>
      <c r="AC25" s="27"/>
      <c r="AD25" s="27"/>
      <c r="AE25" s="27"/>
      <c r="AF25" s="27"/>
      <c r="AG25" s="27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8">
        <f t="shared" si="0"/>
        <v>16.73</v>
      </c>
    </row>
    <row r="26" spans="1:56" ht="12">
      <c r="A26" s="19">
        <f t="shared" si="1"/>
        <v>20</v>
      </c>
      <c r="B26" s="20" t="s">
        <v>67</v>
      </c>
      <c r="C26" s="21">
        <v>396</v>
      </c>
      <c r="D26" s="22" t="s">
        <v>68</v>
      </c>
      <c r="E26" s="20" t="s">
        <v>14</v>
      </c>
      <c r="F26" s="23"/>
      <c r="G26" s="23"/>
      <c r="H26" s="23"/>
      <c r="I26" s="23"/>
      <c r="J26" s="23">
        <v>5.27</v>
      </c>
      <c r="K26" s="23" t="s">
        <v>17</v>
      </c>
      <c r="L26" s="23">
        <v>5.81</v>
      </c>
      <c r="M26" s="23" t="s">
        <v>17</v>
      </c>
      <c r="N26" s="23">
        <v>13.04</v>
      </c>
      <c r="O26" s="23" t="s">
        <v>11</v>
      </c>
      <c r="P26" s="23"/>
      <c r="Q26" s="23"/>
      <c r="R26" s="23"/>
      <c r="S26" s="23"/>
      <c r="T26" s="20"/>
      <c r="U26" s="20"/>
      <c r="V26" s="24"/>
      <c r="W26" s="25"/>
      <c r="X26" s="26">
        <v>3.86</v>
      </c>
      <c r="Y26" s="27" t="s">
        <v>11</v>
      </c>
      <c r="Z26" s="34">
        <v>4.2</v>
      </c>
      <c r="AA26" s="27" t="s">
        <v>11</v>
      </c>
      <c r="AB26" s="26"/>
      <c r="AC26" s="26"/>
      <c r="AD26" s="26">
        <v>1.98</v>
      </c>
      <c r="AE26" s="26" t="s">
        <v>11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8">
        <f t="shared" si="0"/>
        <v>34.16</v>
      </c>
    </row>
    <row r="27" spans="1:56" ht="12">
      <c r="A27" s="19">
        <f t="shared" si="1"/>
        <v>21</v>
      </c>
      <c r="B27" s="20" t="s">
        <v>69</v>
      </c>
      <c r="C27" s="21">
        <v>522</v>
      </c>
      <c r="D27" s="22" t="s">
        <v>70</v>
      </c>
      <c r="E27" s="20" t="s">
        <v>14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0"/>
      <c r="U27" s="20"/>
      <c r="V27" s="24"/>
      <c r="W27" s="25"/>
      <c r="X27" s="26"/>
      <c r="Y27" s="27"/>
      <c r="Z27" s="34"/>
      <c r="AA27" s="27"/>
      <c r="AB27" s="26"/>
      <c r="AC27" s="26"/>
      <c r="AD27" s="26"/>
      <c r="AE27" s="26"/>
      <c r="AF27" s="26">
        <v>3</v>
      </c>
      <c r="AG27" s="26" t="s">
        <v>71</v>
      </c>
      <c r="AH27" s="26">
        <v>30</v>
      </c>
      <c r="AI27" s="26" t="s">
        <v>27</v>
      </c>
      <c r="AJ27" s="26">
        <v>5</v>
      </c>
      <c r="AK27" s="26" t="s">
        <v>27</v>
      </c>
      <c r="AL27" s="26"/>
      <c r="AM27" s="26"/>
      <c r="AN27" s="26">
        <v>50</v>
      </c>
      <c r="AO27" s="26" t="s">
        <v>27</v>
      </c>
      <c r="AP27" s="26"/>
      <c r="AQ27" s="26"/>
      <c r="AR27" s="26">
        <v>60</v>
      </c>
      <c r="AS27" s="26" t="s">
        <v>27</v>
      </c>
      <c r="AT27" s="26">
        <v>11.78</v>
      </c>
      <c r="AU27" s="26" t="s">
        <v>26</v>
      </c>
      <c r="AV27" s="26"/>
      <c r="AW27" s="26"/>
      <c r="AX27" s="26"/>
      <c r="AY27" s="26"/>
      <c r="AZ27" s="26"/>
      <c r="BA27" s="26"/>
      <c r="BB27" s="26"/>
      <c r="BC27" s="26"/>
      <c r="BD27" s="28">
        <f t="shared" si="0"/>
        <v>159.78</v>
      </c>
    </row>
    <row r="28" spans="1:56" ht="24">
      <c r="A28" s="19">
        <f t="shared" si="1"/>
        <v>22</v>
      </c>
      <c r="B28" s="20" t="s">
        <v>72</v>
      </c>
      <c r="C28" s="21">
        <v>76</v>
      </c>
      <c r="D28" s="22" t="s">
        <v>73</v>
      </c>
      <c r="E28" s="20" t="s">
        <v>14</v>
      </c>
      <c r="F28" s="23">
        <v>4.6</v>
      </c>
      <c r="G28" s="23" t="s">
        <v>17</v>
      </c>
      <c r="H28" s="23">
        <v>8.11</v>
      </c>
      <c r="I28" s="23" t="s">
        <v>17</v>
      </c>
      <c r="J28" s="23"/>
      <c r="K28" s="23"/>
      <c r="L28" s="23"/>
      <c r="M28" s="23"/>
      <c r="N28" s="23"/>
      <c r="O28" s="23"/>
      <c r="P28" s="23"/>
      <c r="Q28" s="23"/>
      <c r="R28" s="23" t="s">
        <v>74</v>
      </c>
      <c r="S28" s="23">
        <v>0.905</v>
      </c>
      <c r="T28" s="20"/>
      <c r="U28" s="20"/>
      <c r="V28" s="98" t="s">
        <v>75</v>
      </c>
      <c r="W28" s="25">
        <v>1</v>
      </c>
      <c r="X28" s="25"/>
      <c r="Y28" s="26"/>
      <c r="Z28" s="26"/>
      <c r="AA28" s="27"/>
      <c r="AB28" s="26"/>
      <c r="AC28" s="26"/>
      <c r="AD28" s="27"/>
      <c r="AE28" s="27"/>
      <c r="AF28" s="27"/>
      <c r="AG28" s="27"/>
      <c r="AH28" s="26">
        <v>1</v>
      </c>
      <c r="AI28" s="26"/>
      <c r="AJ28" s="26"/>
      <c r="AK28" s="26"/>
      <c r="AL28" s="26"/>
      <c r="AM28" s="26"/>
      <c r="AN28" s="26"/>
      <c r="AO28" s="26"/>
      <c r="AP28" s="26">
        <v>1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8">
        <f t="shared" si="0"/>
        <v>16.615</v>
      </c>
    </row>
    <row r="29" spans="1:56" ht="12">
      <c r="A29" s="19">
        <f t="shared" si="1"/>
        <v>23</v>
      </c>
      <c r="B29" s="20" t="s">
        <v>76</v>
      </c>
      <c r="C29" s="21">
        <v>476</v>
      </c>
      <c r="D29" s="22" t="s">
        <v>77</v>
      </c>
      <c r="E29" s="20" t="s">
        <v>14</v>
      </c>
      <c r="F29" s="23"/>
      <c r="G29" s="23"/>
      <c r="H29" s="23"/>
      <c r="I29" s="23"/>
      <c r="J29" s="23"/>
      <c r="K29" s="23" t="s">
        <v>17</v>
      </c>
      <c r="L29" s="23">
        <v>306</v>
      </c>
      <c r="M29" s="23" t="s">
        <v>11</v>
      </c>
      <c r="N29" s="23"/>
      <c r="O29" s="23"/>
      <c r="P29" s="23"/>
      <c r="Q29" s="23"/>
      <c r="R29" s="23"/>
      <c r="S29" s="23"/>
      <c r="T29" s="20"/>
      <c r="U29" s="20"/>
      <c r="V29" s="24"/>
      <c r="W29" s="25"/>
      <c r="X29" s="25"/>
      <c r="Y29" s="26"/>
      <c r="Z29" s="26">
        <v>200</v>
      </c>
      <c r="AA29" s="27" t="s">
        <v>11</v>
      </c>
      <c r="AB29" s="26">
        <v>567.25</v>
      </c>
      <c r="AC29" s="26" t="s">
        <v>11</v>
      </c>
      <c r="AD29" s="26">
        <v>469</v>
      </c>
      <c r="AE29" s="26" t="s">
        <v>11</v>
      </c>
      <c r="AF29" s="26"/>
      <c r="AG29" s="26"/>
      <c r="AH29" s="26">
        <v>285</v>
      </c>
      <c r="AI29" s="26" t="s">
        <v>27</v>
      </c>
      <c r="AJ29" s="26">
        <v>200</v>
      </c>
      <c r="AK29" s="26" t="s">
        <v>27</v>
      </c>
      <c r="AL29" s="26"/>
      <c r="AM29" s="26"/>
      <c r="AN29" s="26"/>
      <c r="AO29" s="26"/>
      <c r="AP29" s="26"/>
      <c r="AQ29" s="26"/>
      <c r="AR29" s="26">
        <v>5000</v>
      </c>
      <c r="AS29" s="26" t="s">
        <v>78</v>
      </c>
      <c r="AT29" s="26">
        <v>5500</v>
      </c>
      <c r="AU29" s="26" t="s">
        <v>78</v>
      </c>
      <c r="AV29" s="26"/>
      <c r="AW29" s="26"/>
      <c r="AX29" s="26">
        <v>737</v>
      </c>
      <c r="AY29" s="26" t="s">
        <v>78</v>
      </c>
      <c r="AZ29" s="26">
        <v>700</v>
      </c>
      <c r="BA29" s="26" t="s">
        <v>78</v>
      </c>
      <c r="BB29" s="26">
        <f>VLOOKUP(C29,'[1]2017 div total'!$C$5:$D$30,2,0)</f>
        <v>700</v>
      </c>
      <c r="BC29" s="110" t="s">
        <v>78</v>
      </c>
      <c r="BD29" s="28">
        <f t="shared" si="0"/>
        <v>14664.25</v>
      </c>
    </row>
    <row r="30" spans="1:56" ht="12">
      <c r="A30" s="19">
        <f t="shared" si="1"/>
        <v>24</v>
      </c>
      <c r="B30" s="20" t="s">
        <v>79</v>
      </c>
      <c r="C30" s="21">
        <v>278</v>
      </c>
      <c r="D30" s="22" t="s">
        <v>80</v>
      </c>
      <c r="E30" s="20" t="s">
        <v>81</v>
      </c>
      <c r="F30" s="23"/>
      <c r="G30" s="23"/>
      <c r="H30" s="23">
        <v>2.35</v>
      </c>
      <c r="I30" s="23" t="s">
        <v>17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0"/>
      <c r="U30" s="20"/>
      <c r="V30" s="24"/>
      <c r="W30" s="25"/>
      <c r="X30" s="25"/>
      <c r="Y30" s="26"/>
      <c r="Z30" s="26"/>
      <c r="AA30" s="27"/>
      <c r="AB30" s="26"/>
      <c r="AC30" s="26"/>
      <c r="AD30" s="27"/>
      <c r="AE30" s="27"/>
      <c r="AF30" s="27"/>
      <c r="AG30" s="27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8">
        <f t="shared" si="0"/>
        <v>2.35</v>
      </c>
    </row>
    <row r="31" spans="1:56" ht="12">
      <c r="A31" s="19">
        <f t="shared" si="1"/>
        <v>25</v>
      </c>
      <c r="B31" s="20" t="s">
        <v>82</v>
      </c>
      <c r="C31" s="21">
        <v>397</v>
      </c>
      <c r="D31" s="22" t="s">
        <v>83</v>
      </c>
      <c r="E31" s="20" t="s">
        <v>14</v>
      </c>
      <c r="F31" s="23"/>
      <c r="G31" s="23"/>
      <c r="H31" s="23"/>
      <c r="I31" s="23"/>
      <c r="J31" s="23"/>
      <c r="K31" s="23"/>
      <c r="L31" s="23">
        <v>5</v>
      </c>
      <c r="M31" s="23"/>
      <c r="N31" s="23">
        <v>14.93</v>
      </c>
      <c r="O31" s="23" t="s">
        <v>11</v>
      </c>
      <c r="P31" s="23"/>
      <c r="Q31" s="23"/>
      <c r="R31" s="23"/>
      <c r="S31" s="23"/>
      <c r="T31" s="20"/>
      <c r="U31" s="20"/>
      <c r="V31" s="24"/>
      <c r="W31" s="25"/>
      <c r="X31" s="25"/>
      <c r="Y31" s="26"/>
      <c r="Z31" s="26"/>
      <c r="AA31" s="27"/>
      <c r="AB31" s="27"/>
      <c r="AC31" s="27"/>
      <c r="AD31" s="27"/>
      <c r="AE31" s="27"/>
      <c r="AF31" s="27"/>
      <c r="AG31" s="27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8">
        <f t="shared" si="0"/>
        <v>19.93</v>
      </c>
    </row>
    <row r="32" spans="1:56" ht="12">
      <c r="A32" s="19">
        <f t="shared" si="1"/>
        <v>26</v>
      </c>
      <c r="B32" s="20" t="s">
        <v>84</v>
      </c>
      <c r="C32" s="21">
        <v>152</v>
      </c>
      <c r="D32" s="22" t="s">
        <v>85</v>
      </c>
      <c r="E32" s="20" t="s">
        <v>22</v>
      </c>
      <c r="F32" s="23"/>
      <c r="G32" s="23"/>
      <c r="H32" s="23"/>
      <c r="I32" s="23"/>
      <c r="J32" s="23">
        <v>40</v>
      </c>
      <c r="K32" s="23" t="s">
        <v>17</v>
      </c>
      <c r="L32" s="23">
        <v>40</v>
      </c>
      <c r="M32" s="23" t="s">
        <v>11</v>
      </c>
      <c r="N32" s="23"/>
      <c r="O32" s="23"/>
      <c r="P32" s="23"/>
      <c r="Q32" s="23"/>
      <c r="R32" s="23"/>
      <c r="S32" s="23"/>
      <c r="T32" s="20"/>
      <c r="U32" s="20"/>
      <c r="V32" s="24"/>
      <c r="W32" s="25"/>
      <c r="X32" s="25"/>
      <c r="Y32" s="26"/>
      <c r="Z32" s="26"/>
      <c r="AA32" s="27"/>
      <c r="AB32" s="26"/>
      <c r="AC32" s="26"/>
      <c r="AD32" s="27"/>
      <c r="AE32" s="27"/>
      <c r="AF32" s="27"/>
      <c r="AG32" s="27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8">
        <f t="shared" si="0"/>
        <v>80</v>
      </c>
    </row>
    <row r="33" spans="1:56" ht="12">
      <c r="A33" s="19">
        <f t="shared" si="1"/>
        <v>27</v>
      </c>
      <c r="B33" s="20" t="s">
        <v>86</v>
      </c>
      <c r="C33" s="21">
        <v>269</v>
      </c>
      <c r="D33" s="22" t="s">
        <v>87</v>
      </c>
      <c r="E33" s="20" t="s">
        <v>88</v>
      </c>
      <c r="F33" s="23">
        <v>7.69</v>
      </c>
      <c r="G33" s="23" t="s">
        <v>17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0"/>
      <c r="U33" s="20"/>
      <c r="V33" s="24"/>
      <c r="W33" s="25"/>
      <c r="X33" s="25"/>
      <c r="Y33" s="26"/>
      <c r="Z33" s="26"/>
      <c r="AA33" s="27"/>
      <c r="AB33" s="26"/>
      <c r="AC33" s="26"/>
      <c r="AD33" s="27"/>
      <c r="AE33" s="27"/>
      <c r="AF33" s="27"/>
      <c r="AG33" s="27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8">
        <f t="shared" si="0"/>
        <v>7.69</v>
      </c>
    </row>
    <row r="34" spans="1:56" ht="12">
      <c r="A34" s="19">
        <f t="shared" si="1"/>
        <v>28</v>
      </c>
      <c r="B34" s="20" t="s">
        <v>89</v>
      </c>
      <c r="C34" s="21">
        <v>241</v>
      </c>
      <c r="D34" s="22" t="s">
        <v>90</v>
      </c>
      <c r="E34" s="20" t="s">
        <v>91</v>
      </c>
      <c r="F34" s="23">
        <v>1.26</v>
      </c>
      <c r="G34" s="23" t="s">
        <v>17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0"/>
      <c r="U34" s="20"/>
      <c r="V34" s="24"/>
      <c r="W34" s="25"/>
      <c r="X34" s="25"/>
      <c r="Y34" s="26"/>
      <c r="Z34" s="26"/>
      <c r="AA34" s="27"/>
      <c r="AB34" s="26"/>
      <c r="AC34" s="26"/>
      <c r="AD34" s="27"/>
      <c r="AE34" s="27"/>
      <c r="AF34" s="27"/>
      <c r="AG34" s="27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8">
        <f t="shared" si="0"/>
        <v>1.26</v>
      </c>
    </row>
    <row r="35" spans="1:56" ht="12">
      <c r="A35" s="19">
        <f t="shared" si="1"/>
        <v>29</v>
      </c>
      <c r="B35" s="35" t="s">
        <v>92</v>
      </c>
      <c r="C35" s="21">
        <v>445</v>
      </c>
      <c r="D35" s="22" t="s">
        <v>93</v>
      </c>
      <c r="E35" s="20" t="s">
        <v>94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0"/>
      <c r="U35" s="20"/>
      <c r="V35" s="24"/>
      <c r="W35" s="25"/>
      <c r="X35" s="25"/>
      <c r="Y35" s="26"/>
      <c r="Z35" s="26"/>
      <c r="AA35" s="27"/>
      <c r="AB35" s="26"/>
      <c r="AC35" s="26"/>
      <c r="AD35" s="27"/>
      <c r="AE35" s="27"/>
      <c r="AF35" s="27"/>
      <c r="AG35" s="27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>
        <v>100</v>
      </c>
      <c r="AS35" s="26" t="s">
        <v>26</v>
      </c>
      <c r="AT35" s="26">
        <v>100</v>
      </c>
      <c r="AU35" s="26" t="s">
        <v>26</v>
      </c>
      <c r="AV35" s="26">
        <v>100</v>
      </c>
      <c r="AW35" s="26" t="s">
        <v>26</v>
      </c>
      <c r="AX35" s="26">
        <v>100</v>
      </c>
      <c r="AY35" s="26" t="s">
        <v>26</v>
      </c>
      <c r="AZ35" s="26">
        <v>100</v>
      </c>
      <c r="BA35" s="26" t="s">
        <v>437</v>
      </c>
      <c r="BB35" s="26">
        <f>VLOOKUP(C35,'[1]2017 div total'!$C$5:$D$30,2,0)</f>
        <v>100</v>
      </c>
      <c r="BC35" s="107" t="s">
        <v>437</v>
      </c>
      <c r="BD35" s="28">
        <f t="shared" si="0"/>
        <v>600</v>
      </c>
    </row>
    <row r="36" spans="1:56" ht="12">
      <c r="A36" s="19">
        <f t="shared" si="1"/>
        <v>30</v>
      </c>
      <c r="B36" s="20" t="s">
        <v>95</v>
      </c>
      <c r="C36" s="21">
        <v>276</v>
      </c>
      <c r="D36" s="22" t="s">
        <v>96</v>
      </c>
      <c r="E36" s="20" t="s">
        <v>91</v>
      </c>
      <c r="F36" s="23">
        <v>13.02</v>
      </c>
      <c r="G36" s="23" t="s">
        <v>17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0"/>
      <c r="U36" s="20"/>
      <c r="V36" s="24"/>
      <c r="W36" s="25"/>
      <c r="X36" s="25"/>
      <c r="Y36" s="26"/>
      <c r="Z36" s="26"/>
      <c r="AA36" s="27"/>
      <c r="AB36" s="26"/>
      <c r="AC36" s="26"/>
      <c r="AD36" s="27"/>
      <c r="AE36" s="27"/>
      <c r="AF36" s="27"/>
      <c r="AG36" s="27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8">
        <f t="shared" si="0"/>
        <v>13.02</v>
      </c>
    </row>
    <row r="37" spans="1:56" ht="12">
      <c r="A37" s="19">
        <f t="shared" si="1"/>
        <v>31</v>
      </c>
      <c r="B37" s="20" t="s">
        <v>97</v>
      </c>
      <c r="C37" s="21">
        <v>13</v>
      </c>
      <c r="D37" s="22" t="s">
        <v>98</v>
      </c>
      <c r="E37" s="20" t="s">
        <v>14</v>
      </c>
      <c r="F37" s="23">
        <v>119.85</v>
      </c>
      <c r="G37" s="23" t="s">
        <v>17</v>
      </c>
      <c r="H37" s="23">
        <v>127.5</v>
      </c>
      <c r="I37" s="23" t="s">
        <v>17</v>
      </c>
      <c r="J37" s="23">
        <v>145.35</v>
      </c>
      <c r="K37" s="23" t="s">
        <v>17</v>
      </c>
      <c r="L37" s="36">
        <v>187</v>
      </c>
      <c r="M37" s="36" t="s">
        <v>17</v>
      </c>
      <c r="N37" s="37">
        <v>280</v>
      </c>
      <c r="O37" s="36" t="s">
        <v>47</v>
      </c>
      <c r="P37" s="29">
        <v>300</v>
      </c>
      <c r="Q37" s="36" t="s">
        <v>99</v>
      </c>
      <c r="R37" s="29">
        <v>320</v>
      </c>
      <c r="S37" s="23" t="s">
        <v>99</v>
      </c>
      <c r="T37" s="20">
        <v>320</v>
      </c>
      <c r="U37" s="20" t="s">
        <v>99</v>
      </c>
      <c r="V37" s="38">
        <v>320</v>
      </c>
      <c r="W37" s="20" t="s">
        <v>99</v>
      </c>
      <c r="X37" s="26">
        <v>200</v>
      </c>
      <c r="Y37" s="27" t="s">
        <v>11</v>
      </c>
      <c r="Z37" s="26">
        <v>300</v>
      </c>
      <c r="AA37" s="27" t="s">
        <v>11</v>
      </c>
      <c r="AB37" s="26">
        <v>310</v>
      </c>
      <c r="AC37" s="26" t="s">
        <v>11</v>
      </c>
      <c r="AD37" s="26">
        <v>320</v>
      </c>
      <c r="AE37" s="26" t="s">
        <v>11</v>
      </c>
      <c r="AF37" s="26">
        <v>320</v>
      </c>
      <c r="AG37" s="26" t="s">
        <v>11</v>
      </c>
      <c r="AH37" s="26">
        <v>340</v>
      </c>
      <c r="AI37" s="26" t="s">
        <v>26</v>
      </c>
      <c r="AJ37" s="26">
        <v>340</v>
      </c>
      <c r="AK37" s="26" t="s">
        <v>26</v>
      </c>
      <c r="AL37" s="26"/>
      <c r="AM37" s="26"/>
      <c r="AN37" s="26">
        <v>343</v>
      </c>
      <c r="AO37" s="26" t="s">
        <v>26</v>
      </c>
      <c r="AP37" s="26">
        <v>350</v>
      </c>
      <c r="AQ37" s="26" t="s">
        <v>26</v>
      </c>
      <c r="AR37" s="26">
        <v>350</v>
      </c>
      <c r="AS37" s="26" t="s">
        <v>28</v>
      </c>
      <c r="AT37" s="26">
        <v>355</v>
      </c>
      <c r="AU37" s="26" t="s">
        <v>100</v>
      </c>
      <c r="AV37" s="26"/>
      <c r="AW37" s="26"/>
      <c r="AX37" s="26">
        <v>355</v>
      </c>
      <c r="AY37" s="26" t="s">
        <v>26</v>
      </c>
      <c r="AZ37" s="26">
        <v>355</v>
      </c>
      <c r="BA37" s="26" t="s">
        <v>436</v>
      </c>
      <c r="BB37" s="26">
        <f>VLOOKUP(C37,'[1]2017 div total'!$C$5:$D$30,2,0)</f>
        <v>355</v>
      </c>
      <c r="BC37" s="110" t="s">
        <v>78</v>
      </c>
      <c r="BD37" s="28">
        <f t="shared" si="0"/>
        <v>6712.7</v>
      </c>
    </row>
    <row r="38" spans="1:56" ht="12">
      <c r="A38" s="19">
        <f t="shared" si="1"/>
        <v>32</v>
      </c>
      <c r="B38" s="20" t="s">
        <v>101</v>
      </c>
      <c r="C38" s="21">
        <v>62</v>
      </c>
      <c r="D38" s="22" t="s">
        <v>102</v>
      </c>
      <c r="E38" s="20" t="s">
        <v>103</v>
      </c>
      <c r="F38" s="23">
        <v>17.4</v>
      </c>
      <c r="G38" s="23" t="s">
        <v>17</v>
      </c>
      <c r="H38" s="23">
        <v>3.36</v>
      </c>
      <c r="I38" s="23" t="s">
        <v>17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0"/>
      <c r="U38" s="20"/>
      <c r="V38" s="24"/>
      <c r="W38" s="25"/>
      <c r="X38" s="25"/>
      <c r="Y38" s="26"/>
      <c r="Z38" s="26"/>
      <c r="AA38" s="27"/>
      <c r="AB38" s="26"/>
      <c r="AC38" s="26"/>
      <c r="AD38" s="27"/>
      <c r="AE38" s="27"/>
      <c r="AF38" s="27"/>
      <c r="AG38" s="27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8">
        <f t="shared" si="0"/>
        <v>20.759999999999998</v>
      </c>
    </row>
    <row r="39" spans="1:56" ht="12">
      <c r="A39" s="19">
        <f t="shared" si="1"/>
        <v>33</v>
      </c>
      <c r="B39" s="20" t="s">
        <v>104</v>
      </c>
      <c r="C39" s="21">
        <v>222</v>
      </c>
      <c r="D39" s="22" t="s">
        <v>105</v>
      </c>
      <c r="E39" s="20" t="s">
        <v>106</v>
      </c>
      <c r="F39" s="23">
        <v>12.17</v>
      </c>
      <c r="G39" s="23" t="s">
        <v>17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0"/>
      <c r="U39" s="20"/>
      <c r="V39" s="24"/>
      <c r="W39" s="25"/>
      <c r="X39" s="25"/>
      <c r="Y39" s="26"/>
      <c r="Z39" s="26"/>
      <c r="AA39" s="27"/>
      <c r="AB39" s="27"/>
      <c r="AC39" s="27"/>
      <c r="AD39" s="27"/>
      <c r="AE39" s="27"/>
      <c r="AF39" s="27"/>
      <c r="AG39" s="27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8">
        <f t="shared" si="0"/>
        <v>12.17</v>
      </c>
    </row>
    <row r="40" spans="1:56" ht="12">
      <c r="A40" s="19">
        <f t="shared" si="1"/>
        <v>34</v>
      </c>
      <c r="B40" s="20" t="s">
        <v>107</v>
      </c>
      <c r="C40" s="21">
        <v>435</v>
      </c>
      <c r="D40" s="22" t="s">
        <v>108</v>
      </c>
      <c r="E40" s="20" t="s">
        <v>14</v>
      </c>
      <c r="F40" s="23"/>
      <c r="G40" s="23"/>
      <c r="H40" s="23"/>
      <c r="I40" s="23"/>
      <c r="J40" s="23">
        <v>27.1</v>
      </c>
      <c r="K40" s="23" t="s">
        <v>17</v>
      </c>
      <c r="L40" s="23">
        <v>33.88</v>
      </c>
      <c r="M40" s="23" t="s">
        <v>17</v>
      </c>
      <c r="N40" s="23">
        <v>25.34</v>
      </c>
      <c r="O40" s="23" t="s">
        <v>11</v>
      </c>
      <c r="P40" s="23"/>
      <c r="Q40" s="23"/>
      <c r="R40" s="23"/>
      <c r="S40" s="23"/>
      <c r="T40" s="20"/>
      <c r="U40" s="20"/>
      <c r="V40" s="24"/>
      <c r="W40" s="25"/>
      <c r="X40" s="25"/>
      <c r="Y40" s="26"/>
      <c r="Z40" s="26"/>
      <c r="AA40" s="27"/>
      <c r="AB40" s="26"/>
      <c r="AC40" s="26"/>
      <c r="AD40" s="27"/>
      <c r="AE40" s="27"/>
      <c r="AF40" s="27"/>
      <c r="AG40" s="27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8">
        <f t="shared" si="0"/>
        <v>86.32000000000001</v>
      </c>
    </row>
    <row r="41" spans="1:56" ht="12">
      <c r="A41" s="19">
        <f t="shared" si="1"/>
        <v>35</v>
      </c>
      <c r="B41" s="20" t="s">
        <v>109</v>
      </c>
      <c r="C41" s="21">
        <v>146</v>
      </c>
      <c r="D41" s="22" t="s">
        <v>110</v>
      </c>
      <c r="E41" s="20" t="s">
        <v>103</v>
      </c>
      <c r="F41" s="23"/>
      <c r="G41" s="23"/>
      <c r="H41" s="23"/>
      <c r="I41" s="23"/>
      <c r="J41" s="23">
        <v>142</v>
      </c>
      <c r="K41" s="23" t="s">
        <v>17</v>
      </c>
      <c r="L41" s="23">
        <v>123.65</v>
      </c>
      <c r="M41" s="23" t="s">
        <v>17</v>
      </c>
      <c r="N41" s="23"/>
      <c r="O41" s="23"/>
      <c r="P41" s="23"/>
      <c r="Q41" s="23"/>
      <c r="R41" s="23"/>
      <c r="S41" s="23"/>
      <c r="T41" s="29">
        <v>108.22</v>
      </c>
      <c r="U41" s="20" t="s">
        <v>11</v>
      </c>
      <c r="V41" s="24"/>
      <c r="W41" s="25"/>
      <c r="X41" s="25"/>
      <c r="Y41" s="26"/>
      <c r="Z41" s="26"/>
      <c r="AA41" s="27"/>
      <c r="AB41" s="26"/>
      <c r="AC41" s="26"/>
      <c r="AD41" s="27"/>
      <c r="AE41" s="27"/>
      <c r="AF41" s="27"/>
      <c r="AG41" s="27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8">
        <f t="shared" si="0"/>
        <v>373.87</v>
      </c>
    </row>
    <row r="42" spans="1:56" ht="12">
      <c r="A42" s="19">
        <f t="shared" si="1"/>
        <v>36</v>
      </c>
      <c r="B42" s="20" t="s">
        <v>111</v>
      </c>
      <c r="C42" s="21">
        <v>126</v>
      </c>
      <c r="D42" s="22" t="s">
        <v>112</v>
      </c>
      <c r="E42" s="20" t="s">
        <v>22</v>
      </c>
      <c r="F42" s="23">
        <v>17.24</v>
      </c>
      <c r="G42" s="23" t="s">
        <v>17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0"/>
      <c r="U42" s="20"/>
      <c r="V42" s="24"/>
      <c r="W42" s="25"/>
      <c r="X42" s="25"/>
      <c r="Y42" s="26"/>
      <c r="Z42" s="26"/>
      <c r="AA42" s="27"/>
      <c r="AB42" s="26"/>
      <c r="AC42" s="26"/>
      <c r="AD42" s="27"/>
      <c r="AE42" s="27"/>
      <c r="AF42" s="27"/>
      <c r="AG42" s="27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8">
        <f t="shared" si="0"/>
        <v>17.24</v>
      </c>
    </row>
    <row r="43" spans="1:56" ht="12">
      <c r="A43" s="19">
        <f t="shared" si="1"/>
        <v>37</v>
      </c>
      <c r="B43" s="20" t="s">
        <v>113</v>
      </c>
      <c r="C43" s="21">
        <v>239</v>
      </c>
      <c r="D43" s="22" t="s">
        <v>114</v>
      </c>
      <c r="E43" s="20" t="s">
        <v>14</v>
      </c>
      <c r="F43" s="23"/>
      <c r="G43" s="23"/>
      <c r="H43" s="23">
        <v>0.58</v>
      </c>
      <c r="I43" s="23" t="s">
        <v>17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0"/>
      <c r="U43" s="20"/>
      <c r="V43" s="24"/>
      <c r="W43" s="25"/>
      <c r="X43" s="25"/>
      <c r="Y43" s="26"/>
      <c r="Z43" s="26"/>
      <c r="AA43" s="27"/>
      <c r="AB43" s="26"/>
      <c r="AC43" s="26"/>
      <c r="AD43" s="27"/>
      <c r="AE43" s="27"/>
      <c r="AF43" s="27"/>
      <c r="AG43" s="27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8">
        <f t="shared" si="0"/>
        <v>0.58</v>
      </c>
    </row>
    <row r="44" spans="1:56" ht="12">
      <c r="A44" s="19">
        <f t="shared" si="1"/>
        <v>38</v>
      </c>
      <c r="B44" s="20" t="s">
        <v>115</v>
      </c>
      <c r="C44" s="21">
        <v>308</v>
      </c>
      <c r="D44" s="22" t="s">
        <v>116</v>
      </c>
      <c r="E44" s="20" t="s">
        <v>117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0"/>
      <c r="U44" s="20"/>
      <c r="V44" s="24"/>
      <c r="W44" s="25"/>
      <c r="X44" s="25"/>
      <c r="Y44" s="26"/>
      <c r="Z44" s="26"/>
      <c r="AA44" s="27"/>
      <c r="AB44" s="26"/>
      <c r="AC44" s="26"/>
      <c r="AD44" s="27"/>
      <c r="AE44" s="27"/>
      <c r="AF44" s="27"/>
      <c r="AG44" s="27"/>
      <c r="AH44" s="26"/>
      <c r="AI44" s="26"/>
      <c r="AJ44" s="26"/>
      <c r="AK44" s="26"/>
      <c r="AL44" s="26"/>
      <c r="AM44" s="26"/>
      <c r="AN44" s="26">
        <v>38</v>
      </c>
      <c r="AO44" s="26" t="s">
        <v>26</v>
      </c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8">
        <f t="shared" si="0"/>
        <v>38</v>
      </c>
    </row>
    <row r="45" spans="1:56" ht="12">
      <c r="A45" s="19">
        <f t="shared" si="1"/>
        <v>39</v>
      </c>
      <c r="B45" s="20" t="s">
        <v>118</v>
      </c>
      <c r="C45" s="21">
        <v>351</v>
      </c>
      <c r="D45" s="22" t="s">
        <v>119</v>
      </c>
      <c r="E45" s="20" t="s">
        <v>94</v>
      </c>
      <c r="F45" s="23">
        <v>2.33</v>
      </c>
      <c r="G45" s="23" t="s">
        <v>17</v>
      </c>
      <c r="H45" s="23">
        <v>10.82</v>
      </c>
      <c r="I45" s="23" t="s">
        <v>17</v>
      </c>
      <c r="J45" s="23">
        <v>13.5</v>
      </c>
      <c r="K45" s="23" t="s">
        <v>17</v>
      </c>
      <c r="L45" s="23">
        <v>16.37</v>
      </c>
      <c r="M45" s="23" t="s">
        <v>17</v>
      </c>
      <c r="N45" s="23">
        <v>16.63</v>
      </c>
      <c r="O45" s="23" t="s">
        <v>11</v>
      </c>
      <c r="P45" s="23">
        <v>21.07</v>
      </c>
      <c r="Q45" s="23" t="s">
        <v>11</v>
      </c>
      <c r="R45" s="23"/>
      <c r="S45" s="23"/>
      <c r="T45" s="20"/>
      <c r="U45" s="20"/>
      <c r="V45" s="24"/>
      <c r="W45" s="25"/>
      <c r="X45" s="25"/>
      <c r="Y45" s="26"/>
      <c r="Z45" s="26"/>
      <c r="AA45" s="27"/>
      <c r="AB45" s="26"/>
      <c r="AC45" s="26"/>
      <c r="AD45" s="27"/>
      <c r="AE45" s="27"/>
      <c r="AF45" s="27"/>
      <c r="AG45" s="27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8">
        <f t="shared" si="0"/>
        <v>80.72</v>
      </c>
    </row>
    <row r="46" spans="1:56" ht="12">
      <c r="A46" s="19">
        <f t="shared" si="1"/>
        <v>40</v>
      </c>
      <c r="B46" s="20" t="s">
        <v>120</v>
      </c>
      <c r="C46" s="21">
        <v>234</v>
      </c>
      <c r="D46" s="22" t="s">
        <v>121</v>
      </c>
      <c r="E46" s="20" t="s">
        <v>14</v>
      </c>
      <c r="F46" s="23">
        <v>10.31</v>
      </c>
      <c r="G46" s="23" t="s">
        <v>17</v>
      </c>
      <c r="H46" s="23">
        <v>11.9</v>
      </c>
      <c r="I46" s="23" t="s">
        <v>17</v>
      </c>
      <c r="J46" s="23"/>
      <c r="K46" s="23" t="s">
        <v>17</v>
      </c>
      <c r="L46" s="23">
        <v>20</v>
      </c>
      <c r="M46" s="23" t="s">
        <v>17</v>
      </c>
      <c r="N46" s="29">
        <v>46</v>
      </c>
      <c r="O46" s="23" t="s">
        <v>11</v>
      </c>
      <c r="P46" s="23"/>
      <c r="Q46" s="23"/>
      <c r="R46" s="23"/>
      <c r="S46" s="23"/>
      <c r="T46" s="20"/>
      <c r="U46" s="20"/>
      <c r="V46" s="24"/>
      <c r="W46" s="25"/>
      <c r="X46" s="25"/>
      <c r="Y46" s="26"/>
      <c r="Z46" s="26">
        <v>3</v>
      </c>
      <c r="AA46" s="27" t="s">
        <v>11</v>
      </c>
      <c r="AB46" s="26">
        <v>10</v>
      </c>
      <c r="AC46" s="26" t="s">
        <v>11</v>
      </c>
      <c r="AD46" s="27"/>
      <c r="AE46" s="27"/>
      <c r="AF46" s="27"/>
      <c r="AG46" s="27"/>
      <c r="AH46" s="26">
        <v>10</v>
      </c>
      <c r="AI46" s="26" t="s">
        <v>27</v>
      </c>
      <c r="AJ46" s="26"/>
      <c r="AK46" s="26"/>
      <c r="AL46" s="26">
        <v>5</v>
      </c>
      <c r="AM46" s="26" t="s">
        <v>27</v>
      </c>
      <c r="AN46" s="26">
        <v>15</v>
      </c>
      <c r="AO46" s="26" t="s">
        <v>26</v>
      </c>
      <c r="AP46" s="26">
        <v>150</v>
      </c>
      <c r="AQ46" s="26" t="s">
        <v>122</v>
      </c>
      <c r="AR46" s="26"/>
      <c r="AS46" s="26"/>
      <c r="AT46" s="26"/>
      <c r="AU46" s="26"/>
      <c r="AV46" s="26"/>
      <c r="AW46" s="26"/>
      <c r="AX46" s="26"/>
      <c r="AY46" s="26"/>
      <c r="AZ46" s="26">
        <v>100</v>
      </c>
      <c r="BA46" s="26" t="s">
        <v>437</v>
      </c>
      <c r="BB46" s="26">
        <f>VLOOKUP(C46,'[1]2017 div total'!$C$5:$D$30,2,0)</f>
        <v>100</v>
      </c>
      <c r="BC46" s="110" t="s">
        <v>437</v>
      </c>
      <c r="BD46" s="28">
        <f t="shared" si="0"/>
        <v>481.21000000000004</v>
      </c>
    </row>
    <row r="47" spans="1:56" ht="12">
      <c r="A47" s="19">
        <f t="shared" si="1"/>
        <v>41</v>
      </c>
      <c r="B47" s="20" t="s">
        <v>123</v>
      </c>
      <c r="C47" s="21">
        <v>382</v>
      </c>
      <c r="D47" s="22" t="s">
        <v>124</v>
      </c>
      <c r="E47" s="20" t="s">
        <v>94</v>
      </c>
      <c r="F47" s="23"/>
      <c r="G47" s="23"/>
      <c r="H47" s="23"/>
      <c r="I47" s="23"/>
      <c r="J47" s="23">
        <v>20.03</v>
      </c>
      <c r="K47" s="23"/>
      <c r="L47" s="23"/>
      <c r="M47" s="23"/>
      <c r="N47" s="23"/>
      <c r="O47" s="23"/>
      <c r="P47" s="23"/>
      <c r="Q47" s="23"/>
      <c r="R47" s="23"/>
      <c r="S47" s="23"/>
      <c r="T47" s="20"/>
      <c r="U47" s="20"/>
      <c r="V47" s="24"/>
      <c r="W47" s="25"/>
      <c r="X47" s="25"/>
      <c r="Y47" s="26"/>
      <c r="Z47" s="26"/>
      <c r="AA47" s="27"/>
      <c r="AB47" s="26"/>
      <c r="AC47" s="26"/>
      <c r="AD47" s="27"/>
      <c r="AE47" s="27"/>
      <c r="AF47" s="27"/>
      <c r="AG47" s="27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8">
        <f t="shared" si="0"/>
        <v>20.03</v>
      </c>
    </row>
    <row r="48" spans="1:56" ht="12">
      <c r="A48" s="19">
        <f t="shared" si="1"/>
        <v>42</v>
      </c>
      <c r="B48" s="20" t="s">
        <v>125</v>
      </c>
      <c r="C48" s="21">
        <v>34</v>
      </c>
      <c r="D48" s="22" t="s">
        <v>126</v>
      </c>
      <c r="E48" s="20" t="s">
        <v>14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0"/>
      <c r="U48" s="20"/>
      <c r="V48" s="24"/>
      <c r="W48" s="25"/>
      <c r="X48" s="25"/>
      <c r="Y48" s="26"/>
      <c r="Z48" s="26"/>
      <c r="AA48" s="27"/>
      <c r="AB48" s="26">
        <v>154.15</v>
      </c>
      <c r="AC48" s="26"/>
      <c r="AD48" s="27">
        <v>147.47</v>
      </c>
      <c r="AE48" s="27"/>
      <c r="AF48" s="27">
        <v>35.34</v>
      </c>
      <c r="AG48" s="27"/>
      <c r="AH48" s="26">
        <v>2047.35</v>
      </c>
      <c r="AI48" s="26" t="s">
        <v>26</v>
      </c>
      <c r="AJ48" s="26">
        <v>2219.82</v>
      </c>
      <c r="AK48" s="26"/>
      <c r="AL48" s="26">
        <v>181.32</v>
      </c>
      <c r="AM48" s="26" t="s">
        <v>27</v>
      </c>
      <c r="AN48" s="26">
        <v>1434.62</v>
      </c>
      <c r="AO48" s="26" t="s">
        <v>27</v>
      </c>
      <c r="AP48" s="26">
        <v>2835.63</v>
      </c>
      <c r="AQ48" s="26" t="s">
        <v>27</v>
      </c>
      <c r="AR48" s="26">
        <v>4948.2</v>
      </c>
      <c r="AS48" s="26" t="s">
        <v>27</v>
      </c>
      <c r="AT48" s="26">
        <v>7233.39</v>
      </c>
      <c r="AU48" s="26" t="s">
        <v>78</v>
      </c>
      <c r="AV48" s="26">
        <v>13196.8</v>
      </c>
      <c r="AW48" s="26" t="s">
        <v>78</v>
      </c>
      <c r="AX48" s="26">
        <v>10201.91</v>
      </c>
      <c r="AY48" s="26" t="s">
        <v>78</v>
      </c>
      <c r="AZ48" s="26">
        <v>5000</v>
      </c>
      <c r="BA48" s="26" t="s">
        <v>78</v>
      </c>
      <c r="BB48" s="26">
        <f>VLOOKUP(C48,'[1]2017 div total'!$C$5:$D$30,2,0)</f>
        <v>10000</v>
      </c>
      <c r="BC48" s="110" t="s">
        <v>78</v>
      </c>
      <c r="BD48" s="28">
        <f t="shared" si="0"/>
        <v>59636</v>
      </c>
    </row>
    <row r="49" spans="1:56" ht="14.25" customHeight="1">
      <c r="A49" s="19">
        <f t="shared" si="1"/>
        <v>43</v>
      </c>
      <c r="B49" s="20" t="s">
        <v>127</v>
      </c>
      <c r="C49" s="21">
        <v>354</v>
      </c>
      <c r="D49" s="22" t="s">
        <v>128</v>
      </c>
      <c r="E49" s="20" t="s">
        <v>14</v>
      </c>
      <c r="F49" s="23"/>
      <c r="G49" s="23"/>
      <c r="H49" s="23"/>
      <c r="I49" s="23"/>
      <c r="J49" s="23">
        <v>101.15</v>
      </c>
      <c r="K49" s="23" t="s">
        <v>17</v>
      </c>
      <c r="L49" s="23">
        <v>61</v>
      </c>
      <c r="M49" s="23" t="s">
        <v>17</v>
      </c>
      <c r="N49" s="23">
        <v>133.8</v>
      </c>
      <c r="O49" s="23" t="s">
        <v>11</v>
      </c>
      <c r="P49" s="29">
        <v>150</v>
      </c>
      <c r="Q49" s="23" t="s">
        <v>11</v>
      </c>
      <c r="R49" s="29">
        <v>166</v>
      </c>
      <c r="S49" s="23" t="s">
        <v>11</v>
      </c>
      <c r="T49" s="29">
        <v>100</v>
      </c>
      <c r="U49" s="20" t="s">
        <v>11</v>
      </c>
      <c r="V49" s="24">
        <v>20.16</v>
      </c>
      <c r="W49" s="25" t="s">
        <v>11</v>
      </c>
      <c r="X49" s="25"/>
      <c r="Y49" s="26"/>
      <c r="Z49" s="26"/>
      <c r="AA49" s="27"/>
      <c r="AB49" s="27"/>
      <c r="AC49" s="27"/>
      <c r="AD49" s="26">
        <v>60</v>
      </c>
      <c r="AE49" s="26" t="s">
        <v>11</v>
      </c>
      <c r="AF49" s="26">
        <v>60</v>
      </c>
      <c r="AG49" s="26" t="s">
        <v>11</v>
      </c>
      <c r="AH49" s="26"/>
      <c r="AI49" s="26"/>
      <c r="AJ49" s="26"/>
      <c r="AK49" s="26"/>
      <c r="AL49" s="26"/>
      <c r="AM49" s="26"/>
      <c r="AN49" s="26"/>
      <c r="AO49" s="26"/>
      <c r="AP49" s="26">
        <v>100</v>
      </c>
      <c r="AQ49" s="26" t="s">
        <v>100</v>
      </c>
      <c r="AR49" s="26">
        <v>125</v>
      </c>
      <c r="AS49" s="26" t="s">
        <v>129</v>
      </c>
      <c r="AT49" s="26">
        <v>130</v>
      </c>
      <c r="AU49" s="26" t="s">
        <v>100</v>
      </c>
      <c r="AV49" s="26">
        <v>140</v>
      </c>
      <c r="AW49" s="26" t="s">
        <v>100</v>
      </c>
      <c r="AX49" s="26">
        <v>140</v>
      </c>
      <c r="AY49" s="26" t="s">
        <v>100</v>
      </c>
      <c r="AZ49" s="26">
        <v>200</v>
      </c>
      <c r="BA49" s="26" t="s">
        <v>78</v>
      </c>
      <c r="BB49" s="26">
        <f>VLOOKUP(C49,'[1]2017 div total'!$C$5:$D$30,2,0)</f>
        <v>220</v>
      </c>
      <c r="BC49" s="110" t="s">
        <v>434</v>
      </c>
      <c r="BD49" s="28">
        <f t="shared" si="0"/>
        <v>1907.1100000000001</v>
      </c>
    </row>
    <row r="50" spans="1:56" ht="12">
      <c r="A50" s="19">
        <f t="shared" si="1"/>
        <v>44</v>
      </c>
      <c r="B50" s="20" t="s">
        <v>130</v>
      </c>
      <c r="C50" s="21">
        <v>86</v>
      </c>
      <c r="D50" s="22" t="s">
        <v>131</v>
      </c>
      <c r="E50" s="20" t="s">
        <v>91</v>
      </c>
      <c r="F50" s="23">
        <v>5.27</v>
      </c>
      <c r="G50" s="23" t="s">
        <v>17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0"/>
      <c r="U50" s="20"/>
      <c r="V50" s="24"/>
      <c r="W50" s="25"/>
      <c r="X50" s="25"/>
      <c r="Y50" s="26"/>
      <c r="Z50" s="26"/>
      <c r="AA50" s="27"/>
      <c r="AB50" s="26"/>
      <c r="AC50" s="26"/>
      <c r="AD50" s="27"/>
      <c r="AE50" s="27"/>
      <c r="AF50" s="27"/>
      <c r="AG50" s="27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8">
        <f t="shared" si="0"/>
        <v>5.27</v>
      </c>
    </row>
    <row r="51" spans="1:56" ht="12">
      <c r="A51" s="19">
        <f t="shared" si="1"/>
        <v>45</v>
      </c>
      <c r="B51" s="20" t="s">
        <v>132</v>
      </c>
      <c r="C51" s="21">
        <v>88</v>
      </c>
      <c r="D51" s="22" t="s">
        <v>133</v>
      </c>
      <c r="E51" s="20" t="s">
        <v>14</v>
      </c>
      <c r="F51" s="23"/>
      <c r="G51" s="23"/>
      <c r="H51" s="23">
        <v>27.4</v>
      </c>
      <c r="I51" s="23" t="s">
        <v>17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0"/>
      <c r="U51" s="20"/>
      <c r="V51" s="24">
        <v>42</v>
      </c>
      <c r="W51" s="25" t="s">
        <v>11</v>
      </c>
      <c r="X51" s="25"/>
      <c r="Y51" s="26"/>
      <c r="Z51" s="26"/>
      <c r="AA51" s="27"/>
      <c r="AB51" s="26">
        <v>67</v>
      </c>
      <c r="AC51" s="26" t="s">
        <v>11</v>
      </c>
      <c r="AD51" s="26">
        <v>17</v>
      </c>
      <c r="AE51" s="26" t="s">
        <v>11</v>
      </c>
      <c r="AF51" s="26">
        <v>25</v>
      </c>
      <c r="AG51" s="26" t="s">
        <v>11</v>
      </c>
      <c r="AH51" s="26">
        <v>21</v>
      </c>
      <c r="AI51" s="26" t="s">
        <v>27</v>
      </c>
      <c r="AJ51" s="26"/>
      <c r="AK51" s="26"/>
      <c r="AL51" s="26"/>
      <c r="AM51" s="26"/>
      <c r="AN51" s="26">
        <v>138</v>
      </c>
      <c r="AO51" s="26" t="s">
        <v>26</v>
      </c>
      <c r="AP51" s="26">
        <v>88</v>
      </c>
      <c r="AQ51" s="26" t="s">
        <v>78</v>
      </c>
      <c r="AR51" s="26">
        <v>420</v>
      </c>
      <c r="AS51" s="26" t="s">
        <v>78</v>
      </c>
      <c r="AT51" s="26">
        <v>349</v>
      </c>
      <c r="AU51" s="26" t="s">
        <v>78</v>
      </c>
      <c r="AV51" s="26"/>
      <c r="AW51" s="26"/>
      <c r="AX51" s="26"/>
      <c r="AY51" s="26" t="s">
        <v>78</v>
      </c>
      <c r="AZ51" s="26">
        <v>3175</v>
      </c>
      <c r="BA51" s="26" t="s">
        <v>438</v>
      </c>
      <c r="BB51" s="26">
        <f>VLOOKUP(C51,'[1]2017 div total'!$C$5:$D$30,2,0)</f>
        <v>1270</v>
      </c>
      <c r="BC51" s="110" t="s">
        <v>78</v>
      </c>
      <c r="BD51" s="28">
        <f t="shared" si="0"/>
        <v>5639.4</v>
      </c>
    </row>
    <row r="52" spans="1:56" ht="12">
      <c r="A52" s="19">
        <f t="shared" si="1"/>
        <v>46</v>
      </c>
      <c r="B52" s="20" t="s">
        <v>134</v>
      </c>
      <c r="C52" s="21">
        <v>263</v>
      </c>
      <c r="D52" s="22" t="s">
        <v>135</v>
      </c>
      <c r="E52" s="20" t="s">
        <v>117</v>
      </c>
      <c r="F52" s="23"/>
      <c r="G52" s="23"/>
      <c r="H52" s="23">
        <v>30</v>
      </c>
      <c r="I52" s="23" t="s">
        <v>17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0"/>
      <c r="U52" s="20"/>
      <c r="V52" s="24"/>
      <c r="W52" s="25"/>
      <c r="X52" s="25"/>
      <c r="Y52" s="26"/>
      <c r="Z52" s="26"/>
      <c r="AA52" s="27"/>
      <c r="AB52" s="27"/>
      <c r="AC52" s="27"/>
      <c r="AD52" s="27"/>
      <c r="AE52" s="27"/>
      <c r="AF52" s="27"/>
      <c r="AG52" s="27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8">
        <f t="shared" si="0"/>
        <v>30</v>
      </c>
    </row>
    <row r="53" spans="1:56" ht="12">
      <c r="A53" s="19">
        <f t="shared" si="1"/>
        <v>47</v>
      </c>
      <c r="B53" s="20" t="s">
        <v>136</v>
      </c>
      <c r="C53" s="21">
        <v>363</v>
      </c>
      <c r="D53" s="22" t="s">
        <v>137</v>
      </c>
      <c r="E53" s="20" t="s">
        <v>14</v>
      </c>
      <c r="F53" s="23"/>
      <c r="G53" s="23"/>
      <c r="H53" s="23">
        <v>5.24</v>
      </c>
      <c r="I53" s="23" t="s">
        <v>17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0"/>
      <c r="U53" s="20"/>
      <c r="V53" s="24"/>
      <c r="W53" s="25"/>
      <c r="X53" s="25"/>
      <c r="Y53" s="26"/>
      <c r="Z53" s="26"/>
      <c r="AA53" s="27"/>
      <c r="AB53" s="26"/>
      <c r="AC53" s="26"/>
      <c r="AD53" s="27"/>
      <c r="AE53" s="27"/>
      <c r="AF53" s="27"/>
      <c r="AG53" s="27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8">
        <f t="shared" si="0"/>
        <v>5.24</v>
      </c>
    </row>
    <row r="54" spans="1:56" ht="12">
      <c r="A54" s="19">
        <f t="shared" si="1"/>
        <v>48</v>
      </c>
      <c r="B54" s="20" t="s">
        <v>138</v>
      </c>
      <c r="C54" s="21">
        <v>132</v>
      </c>
      <c r="D54" s="22" t="s">
        <v>139</v>
      </c>
      <c r="E54" s="20" t="s">
        <v>25</v>
      </c>
      <c r="F54" s="23">
        <v>25</v>
      </c>
      <c r="G54" s="23" t="s">
        <v>17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0"/>
      <c r="U54" s="20"/>
      <c r="V54" s="24"/>
      <c r="W54" s="25"/>
      <c r="X54" s="25"/>
      <c r="Y54" s="26"/>
      <c r="Z54" s="26"/>
      <c r="AA54" s="27"/>
      <c r="AB54" s="26"/>
      <c r="AC54" s="26"/>
      <c r="AD54" s="27"/>
      <c r="AE54" s="27"/>
      <c r="AF54" s="27"/>
      <c r="AG54" s="27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8">
        <f t="shared" si="0"/>
        <v>25</v>
      </c>
    </row>
    <row r="55" spans="1:56" ht="12">
      <c r="A55" s="19">
        <f t="shared" si="1"/>
        <v>49</v>
      </c>
      <c r="B55" s="20" t="s">
        <v>140</v>
      </c>
      <c r="C55" s="21">
        <v>320</v>
      </c>
      <c r="D55" s="22" t="s">
        <v>141</v>
      </c>
      <c r="E55" s="20" t="s">
        <v>25</v>
      </c>
      <c r="F55" s="23"/>
      <c r="G55" s="23"/>
      <c r="H55" s="23">
        <v>54.4</v>
      </c>
      <c r="I55" s="23" t="s">
        <v>17</v>
      </c>
      <c r="J55" s="23">
        <v>27.48</v>
      </c>
      <c r="K55" s="23"/>
      <c r="L55" s="23"/>
      <c r="M55" s="23"/>
      <c r="N55" s="23"/>
      <c r="O55" s="23"/>
      <c r="P55" s="23"/>
      <c r="Q55" s="23"/>
      <c r="R55" s="23"/>
      <c r="S55" s="23"/>
      <c r="T55" s="20"/>
      <c r="U55" s="20"/>
      <c r="V55" s="24"/>
      <c r="W55" s="25"/>
      <c r="X55" s="25"/>
      <c r="Y55" s="26"/>
      <c r="Z55" s="26"/>
      <c r="AA55" s="27"/>
      <c r="AB55" s="26"/>
      <c r="AC55" s="26"/>
      <c r="AD55" s="27"/>
      <c r="AE55" s="27"/>
      <c r="AF55" s="27"/>
      <c r="AG55" s="27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8">
        <f t="shared" si="0"/>
        <v>81.88</v>
      </c>
    </row>
    <row r="56" spans="1:56" ht="12">
      <c r="A56" s="19">
        <f t="shared" si="1"/>
        <v>50</v>
      </c>
      <c r="B56" s="20" t="s">
        <v>142</v>
      </c>
      <c r="C56" s="21">
        <v>523</v>
      </c>
      <c r="D56" s="22" t="s">
        <v>143</v>
      </c>
      <c r="E56" s="20" t="s">
        <v>25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0"/>
      <c r="U56" s="20"/>
      <c r="V56" s="24"/>
      <c r="W56" s="25"/>
      <c r="X56" s="25"/>
      <c r="Y56" s="26"/>
      <c r="Z56" s="26"/>
      <c r="AA56" s="27"/>
      <c r="AB56" s="26"/>
      <c r="AC56" s="26"/>
      <c r="AD56" s="27"/>
      <c r="AE56" s="27"/>
      <c r="AF56" s="27"/>
      <c r="AG56" s="27"/>
      <c r="AH56" s="26">
        <v>30</v>
      </c>
      <c r="AI56" s="26" t="s">
        <v>26</v>
      </c>
      <c r="AJ56" s="26">
        <v>50</v>
      </c>
      <c r="AK56" s="26" t="s">
        <v>26</v>
      </c>
      <c r="AL56" s="26">
        <v>40</v>
      </c>
      <c r="AM56" s="26" t="s">
        <v>27</v>
      </c>
      <c r="AN56" s="26">
        <v>17</v>
      </c>
      <c r="AO56" s="26" t="s">
        <v>27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8">
        <f t="shared" si="0"/>
        <v>137</v>
      </c>
    </row>
    <row r="57" spans="1:56" ht="12">
      <c r="A57" s="19">
        <f t="shared" si="1"/>
        <v>51</v>
      </c>
      <c r="B57" s="20" t="s">
        <v>144</v>
      </c>
      <c r="C57" s="21">
        <v>311</v>
      </c>
      <c r="D57" s="22" t="s">
        <v>145</v>
      </c>
      <c r="E57" s="20" t="s">
        <v>25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0"/>
      <c r="U57" s="20"/>
      <c r="V57" s="24"/>
      <c r="W57" s="25"/>
      <c r="X57" s="25">
        <v>20</v>
      </c>
      <c r="Y57" s="27" t="s">
        <v>11</v>
      </c>
      <c r="Z57" s="25">
        <v>25</v>
      </c>
      <c r="AA57" s="27" t="s">
        <v>11</v>
      </c>
      <c r="AB57" s="25">
        <v>25</v>
      </c>
      <c r="AC57" s="27" t="s">
        <v>11</v>
      </c>
      <c r="AD57" s="26">
        <v>25</v>
      </c>
      <c r="AE57" s="26" t="s">
        <v>11</v>
      </c>
      <c r="AF57" s="26">
        <v>50</v>
      </c>
      <c r="AG57" s="26" t="s">
        <v>11</v>
      </c>
      <c r="AH57" s="26">
        <v>100</v>
      </c>
      <c r="AI57" s="26" t="s">
        <v>26</v>
      </c>
      <c r="AJ57" s="26"/>
      <c r="AK57" s="26"/>
      <c r="AL57" s="26"/>
      <c r="AM57" s="26"/>
      <c r="AN57" s="26"/>
      <c r="AO57" s="26"/>
      <c r="AP57" s="26">
        <v>50</v>
      </c>
      <c r="AQ57" s="26" t="s">
        <v>27</v>
      </c>
      <c r="AR57" s="26">
        <v>50</v>
      </c>
      <c r="AS57" s="26" t="s">
        <v>27</v>
      </c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8">
        <f t="shared" si="0"/>
        <v>345</v>
      </c>
    </row>
    <row r="58" spans="1:56" ht="12">
      <c r="A58" s="19">
        <f t="shared" si="1"/>
        <v>52</v>
      </c>
      <c r="B58" s="20" t="s">
        <v>146</v>
      </c>
      <c r="C58" s="21">
        <v>257</v>
      </c>
      <c r="D58" s="22" t="s">
        <v>147</v>
      </c>
      <c r="E58" s="20" t="s">
        <v>94</v>
      </c>
      <c r="F58" s="23">
        <v>11.9</v>
      </c>
      <c r="G58" s="23" t="s">
        <v>17</v>
      </c>
      <c r="H58" s="23">
        <v>15.3</v>
      </c>
      <c r="I58" s="23" t="s">
        <v>17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0"/>
      <c r="U58" s="20"/>
      <c r="V58" s="24"/>
      <c r="W58" s="25"/>
      <c r="X58" s="25"/>
      <c r="Y58" s="26"/>
      <c r="Z58" s="26"/>
      <c r="AA58" s="27"/>
      <c r="AB58" s="26"/>
      <c r="AC58" s="26"/>
      <c r="AD58" s="27"/>
      <c r="AE58" s="27"/>
      <c r="AF58" s="27"/>
      <c r="AG58" s="27"/>
      <c r="AH58" s="26">
        <v>60</v>
      </c>
      <c r="AI58" s="26" t="s">
        <v>26</v>
      </c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8">
        <f t="shared" si="0"/>
        <v>87.2</v>
      </c>
    </row>
    <row r="59" spans="1:56" ht="12">
      <c r="A59" s="19">
        <f t="shared" si="1"/>
        <v>53</v>
      </c>
      <c r="B59" s="20" t="s">
        <v>148</v>
      </c>
      <c r="C59" s="21">
        <v>470</v>
      </c>
      <c r="D59" s="22" t="s">
        <v>149</v>
      </c>
      <c r="E59" s="20" t="s">
        <v>66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>
        <v>0.88</v>
      </c>
      <c r="Q59" s="23" t="s">
        <v>11</v>
      </c>
      <c r="R59" s="23">
        <v>4.49</v>
      </c>
      <c r="S59" s="23" t="s">
        <v>11</v>
      </c>
      <c r="T59" s="23">
        <v>4.6</v>
      </c>
      <c r="U59" s="20" t="s">
        <v>11</v>
      </c>
      <c r="V59" s="24"/>
      <c r="W59" s="25"/>
      <c r="X59" s="25"/>
      <c r="Y59" s="26"/>
      <c r="Z59" s="26"/>
      <c r="AA59" s="27"/>
      <c r="AB59" s="26"/>
      <c r="AC59" s="26"/>
      <c r="AD59" s="27"/>
      <c r="AE59" s="27"/>
      <c r="AF59" s="27"/>
      <c r="AG59" s="27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8">
        <f t="shared" si="0"/>
        <v>9.969999999999999</v>
      </c>
    </row>
    <row r="60" spans="1:56" ht="12">
      <c r="A60" s="19">
        <f t="shared" si="1"/>
        <v>54</v>
      </c>
      <c r="B60" s="20" t="s">
        <v>150</v>
      </c>
      <c r="C60" s="21">
        <v>252</v>
      </c>
      <c r="D60" s="22" t="s">
        <v>151</v>
      </c>
      <c r="E60" s="20" t="s">
        <v>66</v>
      </c>
      <c r="F60" s="23"/>
      <c r="G60" s="23"/>
      <c r="H60" s="23">
        <v>52.09</v>
      </c>
      <c r="I60" s="23" t="s">
        <v>17</v>
      </c>
      <c r="J60" s="23">
        <v>29</v>
      </c>
      <c r="K60" s="23" t="s">
        <v>17</v>
      </c>
      <c r="L60" s="23"/>
      <c r="M60" s="23"/>
      <c r="N60" s="29">
        <v>127</v>
      </c>
      <c r="O60" s="23" t="s">
        <v>11</v>
      </c>
      <c r="P60" s="23"/>
      <c r="Q60" s="23"/>
      <c r="R60" s="23"/>
      <c r="S60" s="23"/>
      <c r="T60" s="20"/>
      <c r="U60" s="20"/>
      <c r="V60" s="24"/>
      <c r="W60" s="25"/>
      <c r="X60" s="25"/>
      <c r="Y60" s="26"/>
      <c r="Z60" s="26"/>
      <c r="AA60" s="27"/>
      <c r="AB60" s="26"/>
      <c r="AC60" s="26"/>
      <c r="AD60" s="27"/>
      <c r="AE60" s="27"/>
      <c r="AF60" s="27"/>
      <c r="AG60" s="27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8">
        <f t="shared" si="0"/>
        <v>208.09</v>
      </c>
    </row>
    <row r="61" spans="1:56" ht="12">
      <c r="A61" s="19">
        <f t="shared" si="1"/>
        <v>55</v>
      </c>
      <c r="B61" s="20" t="s">
        <v>152</v>
      </c>
      <c r="C61" s="21">
        <v>366</v>
      </c>
      <c r="D61" s="22" t="s">
        <v>153</v>
      </c>
      <c r="E61" s="20" t="s">
        <v>66</v>
      </c>
      <c r="F61" s="23"/>
      <c r="G61" s="23"/>
      <c r="H61" s="23"/>
      <c r="I61" s="23"/>
      <c r="J61" s="23"/>
      <c r="K61" s="23"/>
      <c r="L61" s="23"/>
      <c r="M61" s="23"/>
      <c r="N61" s="29">
        <v>127</v>
      </c>
      <c r="O61" s="23" t="s">
        <v>11</v>
      </c>
      <c r="P61" s="23"/>
      <c r="Q61" s="23"/>
      <c r="R61" s="23"/>
      <c r="S61" s="23"/>
      <c r="T61" s="20"/>
      <c r="U61" s="20"/>
      <c r="V61" s="24"/>
      <c r="W61" s="25"/>
      <c r="X61" s="25"/>
      <c r="Y61" s="26"/>
      <c r="Z61" s="26"/>
      <c r="AA61" s="27"/>
      <c r="AB61" s="26"/>
      <c r="AC61" s="26"/>
      <c r="AD61" s="27"/>
      <c r="AE61" s="27"/>
      <c r="AF61" s="27"/>
      <c r="AG61" s="27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8">
        <f t="shared" si="0"/>
        <v>127</v>
      </c>
    </row>
    <row r="62" spans="1:56" ht="12">
      <c r="A62" s="19">
        <f t="shared" si="1"/>
        <v>56</v>
      </c>
      <c r="B62" s="20" t="s">
        <v>154</v>
      </c>
      <c r="C62" s="21">
        <v>367</v>
      </c>
      <c r="D62" s="22" t="s">
        <v>155</v>
      </c>
      <c r="E62" s="20" t="s">
        <v>66</v>
      </c>
      <c r="F62" s="23"/>
      <c r="G62" s="23"/>
      <c r="H62" s="23"/>
      <c r="I62" s="23"/>
      <c r="J62" s="23">
        <v>30</v>
      </c>
      <c r="K62" s="23" t="s">
        <v>17</v>
      </c>
      <c r="L62" s="23">
        <v>3.4</v>
      </c>
      <c r="M62" s="23" t="s">
        <v>17</v>
      </c>
      <c r="N62" s="23">
        <v>3.53</v>
      </c>
      <c r="O62" s="23" t="s">
        <v>11</v>
      </c>
      <c r="P62" s="23"/>
      <c r="Q62" s="23"/>
      <c r="R62" s="23"/>
      <c r="S62" s="23"/>
      <c r="T62" s="20"/>
      <c r="U62" s="20"/>
      <c r="V62" s="24"/>
      <c r="W62" s="25"/>
      <c r="X62" s="25"/>
      <c r="Y62" s="26"/>
      <c r="Z62" s="26"/>
      <c r="AA62" s="27"/>
      <c r="AB62" s="26"/>
      <c r="AC62" s="26"/>
      <c r="AD62" s="27"/>
      <c r="AE62" s="27"/>
      <c r="AF62" s="27"/>
      <c r="AG62" s="27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8">
        <f t="shared" si="0"/>
        <v>36.93</v>
      </c>
    </row>
    <row r="63" spans="1:56" ht="12">
      <c r="A63" s="19">
        <f t="shared" si="1"/>
        <v>57</v>
      </c>
      <c r="B63" s="20" t="s">
        <v>156</v>
      </c>
      <c r="C63" s="21">
        <v>63</v>
      </c>
      <c r="D63" s="22" t="s">
        <v>157</v>
      </c>
      <c r="E63" s="20" t="s">
        <v>66</v>
      </c>
      <c r="F63" s="23">
        <v>2.37</v>
      </c>
      <c r="G63" s="23" t="s">
        <v>17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0"/>
      <c r="U63" s="20"/>
      <c r="V63" s="24"/>
      <c r="W63" s="25"/>
      <c r="X63" s="25"/>
      <c r="Y63" s="26"/>
      <c r="Z63" s="26"/>
      <c r="AA63" s="27"/>
      <c r="AB63" s="26"/>
      <c r="AC63" s="26"/>
      <c r="AD63" s="27"/>
      <c r="AE63" s="27"/>
      <c r="AF63" s="27"/>
      <c r="AG63" s="27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8">
        <f t="shared" si="0"/>
        <v>2.37</v>
      </c>
    </row>
    <row r="64" spans="1:56" ht="30.75" customHeight="1">
      <c r="A64" s="19">
        <f>+A63+1</f>
        <v>58</v>
      </c>
      <c r="B64" s="108" t="s">
        <v>445</v>
      </c>
      <c r="C64" s="21">
        <v>508</v>
      </c>
      <c r="D64" s="109" t="s">
        <v>446</v>
      </c>
      <c r="E64" s="20" t="s">
        <v>66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0"/>
      <c r="U64" s="20"/>
      <c r="V64" s="24"/>
      <c r="W64" s="25"/>
      <c r="X64" s="25"/>
      <c r="Y64" s="26"/>
      <c r="Z64" s="26"/>
      <c r="AA64" s="27"/>
      <c r="AB64" s="26"/>
      <c r="AC64" s="26"/>
      <c r="AD64" s="27"/>
      <c r="AE64" s="27"/>
      <c r="AF64" s="27"/>
      <c r="AG64" s="27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>
        <v>508</v>
      </c>
      <c r="BC64" s="26" t="s">
        <v>78</v>
      </c>
      <c r="BD64" s="28">
        <f t="shared" si="0"/>
        <v>508</v>
      </c>
    </row>
    <row r="65" spans="1:56" ht="12">
      <c r="A65" s="19">
        <f t="shared" si="1"/>
        <v>59</v>
      </c>
      <c r="B65" s="20" t="s">
        <v>158</v>
      </c>
      <c r="C65" s="21">
        <v>155</v>
      </c>
      <c r="D65" s="22" t="s">
        <v>159</v>
      </c>
      <c r="E65" s="20" t="s">
        <v>160</v>
      </c>
      <c r="F65" s="23">
        <v>21.65</v>
      </c>
      <c r="G65" s="23" t="s">
        <v>17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0"/>
      <c r="U65" s="20"/>
      <c r="V65" s="24"/>
      <c r="W65" s="25"/>
      <c r="X65" s="25"/>
      <c r="Y65" s="26"/>
      <c r="Z65" s="26"/>
      <c r="AA65" s="27"/>
      <c r="AB65" s="26"/>
      <c r="AC65" s="26"/>
      <c r="AD65" s="27"/>
      <c r="AE65" s="27"/>
      <c r="AF65" s="27"/>
      <c r="AG65" s="27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8">
        <f t="shared" si="0"/>
        <v>21.65</v>
      </c>
    </row>
    <row r="66" spans="1:56" ht="12">
      <c r="A66" s="19">
        <f t="shared" si="1"/>
        <v>60</v>
      </c>
      <c r="B66" s="20" t="s">
        <v>161</v>
      </c>
      <c r="C66" s="21">
        <v>204</v>
      </c>
      <c r="D66" s="22" t="s">
        <v>162</v>
      </c>
      <c r="E66" s="20" t="s">
        <v>163</v>
      </c>
      <c r="F66" s="23">
        <v>27.13</v>
      </c>
      <c r="G66" s="23" t="s">
        <v>17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0"/>
      <c r="U66" s="20"/>
      <c r="V66" s="24"/>
      <c r="W66" s="25"/>
      <c r="X66" s="25"/>
      <c r="Y66" s="26"/>
      <c r="Z66" s="26"/>
      <c r="AA66" s="27"/>
      <c r="AB66" s="26"/>
      <c r="AC66" s="26"/>
      <c r="AD66" s="27"/>
      <c r="AE66" s="27"/>
      <c r="AF66" s="27"/>
      <c r="AG66" s="27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8">
        <f t="shared" si="0"/>
        <v>27.13</v>
      </c>
    </row>
    <row r="67" spans="1:56" ht="12">
      <c r="A67" s="19">
        <f t="shared" si="1"/>
        <v>61</v>
      </c>
      <c r="B67" s="20" t="s">
        <v>164</v>
      </c>
      <c r="C67" s="21">
        <v>172</v>
      </c>
      <c r="D67" s="22" t="s">
        <v>165</v>
      </c>
      <c r="E67" s="20" t="s">
        <v>22</v>
      </c>
      <c r="F67" s="23">
        <v>42.87</v>
      </c>
      <c r="G67" s="23" t="s">
        <v>17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0"/>
      <c r="U67" s="20"/>
      <c r="V67" s="24"/>
      <c r="W67" s="25"/>
      <c r="X67" s="25"/>
      <c r="Y67" s="26"/>
      <c r="Z67" s="26"/>
      <c r="AA67" s="27"/>
      <c r="AB67" s="26"/>
      <c r="AC67" s="26"/>
      <c r="AD67" s="27"/>
      <c r="AE67" s="27"/>
      <c r="AF67" s="27"/>
      <c r="AG67" s="27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8">
        <f t="shared" si="0"/>
        <v>42.87</v>
      </c>
    </row>
    <row r="68" spans="1:56" ht="12">
      <c r="A68" s="19">
        <f t="shared" si="1"/>
        <v>62</v>
      </c>
      <c r="B68" s="20" t="s">
        <v>166</v>
      </c>
      <c r="C68" s="21">
        <v>450</v>
      </c>
      <c r="D68" s="22" t="s">
        <v>167</v>
      </c>
      <c r="E68" s="20" t="s">
        <v>14</v>
      </c>
      <c r="F68" s="23"/>
      <c r="G68" s="23"/>
      <c r="H68" s="23"/>
      <c r="I68" s="23"/>
      <c r="J68" s="23">
        <v>48</v>
      </c>
      <c r="K68" s="23" t="s">
        <v>168</v>
      </c>
      <c r="L68" s="23"/>
      <c r="M68" s="23" t="s">
        <v>11</v>
      </c>
      <c r="N68" s="23"/>
      <c r="O68" s="23"/>
      <c r="P68" s="23"/>
      <c r="Q68" s="23"/>
      <c r="R68" s="23"/>
      <c r="S68" s="23"/>
      <c r="T68" s="20"/>
      <c r="U68" s="20"/>
      <c r="V68" s="24"/>
      <c r="W68" s="25"/>
      <c r="X68" s="26">
        <v>6</v>
      </c>
      <c r="Y68" s="27" t="s">
        <v>11</v>
      </c>
      <c r="Z68" s="26">
        <v>3</v>
      </c>
      <c r="AA68" s="27" t="s">
        <v>11</v>
      </c>
      <c r="AB68" s="26"/>
      <c r="AC68" s="26"/>
      <c r="AD68" s="26">
        <v>3</v>
      </c>
      <c r="AE68" s="26" t="s">
        <v>11</v>
      </c>
      <c r="AF68" s="26">
        <v>6</v>
      </c>
      <c r="AG68" s="26" t="s">
        <v>11</v>
      </c>
      <c r="AH68" s="26">
        <v>10</v>
      </c>
      <c r="AI68" s="26" t="s">
        <v>26</v>
      </c>
      <c r="AJ68" s="26">
        <v>5</v>
      </c>
      <c r="AK68" s="26" t="s">
        <v>11</v>
      </c>
      <c r="AL68" s="26"/>
      <c r="AM68" s="26"/>
      <c r="AN68" s="26">
        <v>10</v>
      </c>
      <c r="AO68" s="26" t="s">
        <v>78</v>
      </c>
      <c r="AP68" s="26">
        <v>18</v>
      </c>
      <c r="AQ68" s="26" t="s">
        <v>78</v>
      </c>
      <c r="AR68" s="26"/>
      <c r="AS68" s="26"/>
      <c r="AT68" s="26"/>
      <c r="AU68" s="26"/>
      <c r="AV68" s="26"/>
      <c r="AW68" s="26"/>
      <c r="AX68" s="26">
        <v>17000</v>
      </c>
      <c r="AY68" s="26" t="s">
        <v>78</v>
      </c>
      <c r="AZ68" s="26">
        <v>6000</v>
      </c>
      <c r="BA68" s="26" t="s">
        <v>437</v>
      </c>
      <c r="BB68" s="26"/>
      <c r="BC68" s="26"/>
      <c r="BD68" s="28">
        <f t="shared" si="0"/>
        <v>23109</v>
      </c>
    </row>
    <row r="69" spans="1:56" ht="13.5" customHeight="1">
      <c r="A69" s="19">
        <f t="shared" si="1"/>
        <v>63</v>
      </c>
      <c r="B69" s="20" t="s">
        <v>169</v>
      </c>
      <c r="C69" s="21">
        <v>520</v>
      </c>
      <c r="D69" s="22" t="s">
        <v>170</v>
      </c>
      <c r="E69" s="20" t="s">
        <v>14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0"/>
      <c r="U69" s="20"/>
      <c r="V69" s="24"/>
      <c r="W69" s="25"/>
      <c r="X69" s="26"/>
      <c r="Y69" s="27"/>
      <c r="Z69" s="26"/>
      <c r="AA69" s="27"/>
      <c r="AB69" s="26"/>
      <c r="AC69" s="26"/>
      <c r="AD69" s="26"/>
      <c r="AE69" s="26"/>
      <c r="AF69" s="26">
        <v>31.72</v>
      </c>
      <c r="AG69" s="26" t="s">
        <v>27</v>
      </c>
      <c r="AH69" s="26">
        <v>273</v>
      </c>
      <c r="AI69" s="26" t="s">
        <v>26</v>
      </c>
      <c r="AJ69" s="26">
        <v>20.6</v>
      </c>
      <c r="AK69" s="26" t="s">
        <v>26</v>
      </c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8">
        <f t="shared" si="0"/>
        <v>325.32000000000005</v>
      </c>
    </row>
    <row r="70" spans="1:56" ht="12">
      <c r="A70" s="19">
        <f t="shared" si="1"/>
        <v>64</v>
      </c>
      <c r="B70" s="20" t="s">
        <v>171</v>
      </c>
      <c r="C70" s="21">
        <v>197</v>
      </c>
      <c r="D70" s="22" t="s">
        <v>172</v>
      </c>
      <c r="E70" s="20" t="s">
        <v>106</v>
      </c>
      <c r="F70" s="23">
        <v>19.53</v>
      </c>
      <c r="G70" s="23" t="s">
        <v>17</v>
      </c>
      <c r="H70" s="23">
        <v>22.28</v>
      </c>
      <c r="I70" s="23" t="s">
        <v>17</v>
      </c>
      <c r="J70" s="23">
        <v>16.58</v>
      </c>
      <c r="K70" s="23" t="s">
        <v>17</v>
      </c>
      <c r="L70" s="23"/>
      <c r="M70" s="23"/>
      <c r="N70" s="23"/>
      <c r="O70" s="23"/>
      <c r="P70" s="23"/>
      <c r="Q70" s="23"/>
      <c r="R70" s="23"/>
      <c r="S70" s="23"/>
      <c r="T70" s="20"/>
      <c r="U70" s="20"/>
      <c r="V70" s="24"/>
      <c r="W70" s="25"/>
      <c r="X70" s="25"/>
      <c r="Y70" s="26"/>
      <c r="Z70" s="26"/>
      <c r="AA70" s="27"/>
      <c r="AB70" s="26"/>
      <c r="AC70" s="26"/>
      <c r="AD70" s="27"/>
      <c r="AE70" s="27"/>
      <c r="AF70" s="27"/>
      <c r="AG70" s="27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8">
        <f t="shared" si="0"/>
        <v>58.39</v>
      </c>
    </row>
    <row r="71" spans="1:56" ht="12">
      <c r="A71" s="19">
        <f t="shared" si="1"/>
        <v>65</v>
      </c>
      <c r="B71" s="20" t="s">
        <v>173</v>
      </c>
      <c r="C71" s="21">
        <v>329</v>
      </c>
      <c r="D71" s="22" t="s">
        <v>174</v>
      </c>
      <c r="E71" s="20" t="s">
        <v>117</v>
      </c>
      <c r="F71" s="23"/>
      <c r="G71" s="23"/>
      <c r="H71" s="23">
        <v>3.03</v>
      </c>
      <c r="I71" s="23" t="s">
        <v>17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0"/>
      <c r="U71" s="20"/>
      <c r="V71" s="24"/>
      <c r="W71" s="25"/>
      <c r="X71" s="25"/>
      <c r="Y71" s="26"/>
      <c r="Z71" s="26"/>
      <c r="AA71" s="27"/>
      <c r="AB71" s="26"/>
      <c r="AC71" s="26"/>
      <c r="AD71" s="27"/>
      <c r="AE71" s="27"/>
      <c r="AF71" s="27"/>
      <c r="AG71" s="27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8">
        <f t="shared" si="0"/>
        <v>3.03</v>
      </c>
    </row>
    <row r="72" spans="1:56" ht="12">
      <c r="A72" s="19">
        <f t="shared" si="1"/>
        <v>66</v>
      </c>
      <c r="B72" s="20" t="s">
        <v>175</v>
      </c>
      <c r="C72" s="21">
        <v>185</v>
      </c>
      <c r="D72" s="22" t="s">
        <v>176</v>
      </c>
      <c r="E72" s="20" t="s">
        <v>14</v>
      </c>
      <c r="F72" s="23">
        <v>1.5</v>
      </c>
      <c r="G72" s="23" t="s">
        <v>17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0"/>
      <c r="U72" s="20"/>
      <c r="V72" s="24"/>
      <c r="W72" s="25"/>
      <c r="X72" s="25"/>
      <c r="Y72" s="26"/>
      <c r="Z72" s="26"/>
      <c r="AA72" s="27"/>
      <c r="AB72" s="26"/>
      <c r="AC72" s="26"/>
      <c r="AD72" s="27"/>
      <c r="AE72" s="27"/>
      <c r="AF72" s="27"/>
      <c r="AG72" s="27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8">
        <f aca="true" t="shared" si="2" ref="BD72:BD135">SUM(F72:BC72)</f>
        <v>1.5</v>
      </c>
    </row>
    <row r="73" spans="1:56" ht="12">
      <c r="A73" s="19">
        <f aca="true" t="shared" si="3" ref="A73:A136">+A72+1</f>
        <v>67</v>
      </c>
      <c r="B73" s="20" t="s">
        <v>177</v>
      </c>
      <c r="C73" s="21">
        <v>170</v>
      </c>
      <c r="D73" s="22" t="s">
        <v>178</v>
      </c>
      <c r="E73" s="20" t="s">
        <v>94</v>
      </c>
      <c r="F73" s="30">
        <v>9</v>
      </c>
      <c r="G73" s="23" t="s">
        <v>17</v>
      </c>
      <c r="H73" s="23">
        <v>9.57</v>
      </c>
      <c r="I73" s="23" t="s">
        <v>17</v>
      </c>
      <c r="J73" s="23">
        <v>20</v>
      </c>
      <c r="K73" s="23" t="s">
        <v>17</v>
      </c>
      <c r="L73" s="23"/>
      <c r="M73" s="23"/>
      <c r="N73" s="23"/>
      <c r="O73" s="23"/>
      <c r="P73" s="23"/>
      <c r="Q73" s="23"/>
      <c r="R73" s="23"/>
      <c r="S73" s="23"/>
      <c r="T73" s="20"/>
      <c r="U73" s="20"/>
      <c r="V73" s="24"/>
      <c r="W73" s="25"/>
      <c r="X73" s="25"/>
      <c r="Y73" s="26"/>
      <c r="Z73" s="26"/>
      <c r="AA73" s="27"/>
      <c r="AB73" s="26"/>
      <c r="AC73" s="26"/>
      <c r="AD73" s="27"/>
      <c r="AE73" s="27"/>
      <c r="AF73" s="27"/>
      <c r="AG73" s="27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8">
        <f t="shared" si="2"/>
        <v>38.57</v>
      </c>
    </row>
    <row r="74" spans="1:56" ht="12">
      <c r="A74" s="19">
        <f t="shared" si="3"/>
        <v>68</v>
      </c>
      <c r="B74" s="20" t="s">
        <v>179</v>
      </c>
      <c r="C74" s="21">
        <v>331</v>
      </c>
      <c r="D74" s="22" t="s">
        <v>180</v>
      </c>
      <c r="E74" s="20" t="s">
        <v>160</v>
      </c>
      <c r="F74" s="23"/>
      <c r="G74" s="23"/>
      <c r="H74" s="23">
        <v>6.98</v>
      </c>
      <c r="I74" s="23" t="s">
        <v>17</v>
      </c>
      <c r="J74" s="23">
        <v>20.49</v>
      </c>
      <c r="K74" s="23" t="s">
        <v>17</v>
      </c>
      <c r="L74" s="23">
        <v>25.27</v>
      </c>
      <c r="M74" s="23" t="s">
        <v>11</v>
      </c>
      <c r="N74" s="23"/>
      <c r="O74" s="23"/>
      <c r="P74" s="23"/>
      <c r="Q74" s="23"/>
      <c r="R74" s="23"/>
      <c r="S74" s="23"/>
      <c r="T74" s="20"/>
      <c r="U74" s="20"/>
      <c r="V74" s="24"/>
      <c r="W74" s="25"/>
      <c r="X74" s="25"/>
      <c r="Y74" s="26"/>
      <c r="Z74" s="26"/>
      <c r="AA74" s="27"/>
      <c r="AB74" s="26"/>
      <c r="AC74" s="26"/>
      <c r="AD74" s="27"/>
      <c r="AE74" s="27"/>
      <c r="AF74" s="27"/>
      <c r="AG74" s="27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8">
        <f t="shared" si="2"/>
        <v>52.739999999999995</v>
      </c>
    </row>
    <row r="75" spans="1:56" ht="12">
      <c r="A75" s="19">
        <f t="shared" si="3"/>
        <v>69</v>
      </c>
      <c r="B75" s="20" t="s">
        <v>181</v>
      </c>
      <c r="C75" s="21">
        <v>255</v>
      </c>
      <c r="D75" s="22" t="s">
        <v>182</v>
      </c>
      <c r="E75" s="20" t="s">
        <v>22</v>
      </c>
      <c r="F75" s="23">
        <v>42.34</v>
      </c>
      <c r="G75" s="23" t="s">
        <v>17</v>
      </c>
      <c r="H75" s="23"/>
      <c r="I75" s="23"/>
      <c r="J75" s="23">
        <v>59.45</v>
      </c>
      <c r="K75" s="23" t="s">
        <v>17</v>
      </c>
      <c r="L75" s="23">
        <v>286.3</v>
      </c>
      <c r="M75" s="23" t="s">
        <v>11</v>
      </c>
      <c r="N75" s="23"/>
      <c r="O75" s="23"/>
      <c r="P75" s="23"/>
      <c r="Q75" s="23"/>
      <c r="R75" s="23"/>
      <c r="S75" s="23"/>
      <c r="T75" s="20"/>
      <c r="U75" s="20"/>
      <c r="V75" s="24"/>
      <c r="W75" s="25"/>
      <c r="X75" s="25"/>
      <c r="Y75" s="26"/>
      <c r="Z75" s="26"/>
      <c r="AA75" s="27"/>
      <c r="AB75" s="26"/>
      <c r="AC75" s="26"/>
      <c r="AD75" s="27"/>
      <c r="AE75" s="27"/>
      <c r="AF75" s="27"/>
      <c r="AG75" s="27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8">
        <f t="shared" si="2"/>
        <v>388.09000000000003</v>
      </c>
    </row>
    <row r="76" spans="1:56" ht="12">
      <c r="A76" s="19">
        <f t="shared" si="3"/>
        <v>70</v>
      </c>
      <c r="B76" s="20" t="s">
        <v>183</v>
      </c>
      <c r="C76" s="21">
        <v>189</v>
      </c>
      <c r="D76" s="22" t="s">
        <v>184</v>
      </c>
      <c r="E76" s="20" t="s">
        <v>106</v>
      </c>
      <c r="F76" s="23">
        <v>8.45</v>
      </c>
      <c r="G76" s="23" t="s">
        <v>17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0"/>
      <c r="U76" s="20"/>
      <c r="V76" s="24"/>
      <c r="W76" s="25"/>
      <c r="X76" s="25"/>
      <c r="Y76" s="26"/>
      <c r="Z76" s="26"/>
      <c r="AA76" s="27"/>
      <c r="AB76" s="26"/>
      <c r="AC76" s="26"/>
      <c r="AD76" s="27"/>
      <c r="AE76" s="27"/>
      <c r="AF76" s="27"/>
      <c r="AG76" s="27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8">
        <f t="shared" si="2"/>
        <v>8.45</v>
      </c>
    </row>
    <row r="77" spans="1:56" ht="12">
      <c r="A77" s="19">
        <f t="shared" si="3"/>
        <v>71</v>
      </c>
      <c r="B77" s="20" t="s">
        <v>185</v>
      </c>
      <c r="C77" s="21">
        <v>248</v>
      </c>
      <c r="D77" s="22" t="s">
        <v>186</v>
      </c>
      <c r="E77" s="20" t="s">
        <v>187</v>
      </c>
      <c r="F77" s="23">
        <v>8.36</v>
      </c>
      <c r="G77" s="23" t="s">
        <v>17</v>
      </c>
      <c r="H77" s="23">
        <v>8.91</v>
      </c>
      <c r="I77" s="23" t="s">
        <v>168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39">
        <v>26.51</v>
      </c>
      <c r="U77" s="20" t="s">
        <v>11</v>
      </c>
      <c r="V77" s="24"/>
      <c r="W77" s="25"/>
      <c r="X77" s="25"/>
      <c r="Y77" s="26"/>
      <c r="Z77" s="26"/>
      <c r="AA77" s="27"/>
      <c r="AB77" s="26"/>
      <c r="AC77" s="26"/>
      <c r="AD77" s="27"/>
      <c r="AE77" s="27"/>
      <c r="AF77" s="27"/>
      <c r="AG77" s="27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8">
        <f t="shared" si="2"/>
        <v>43.78</v>
      </c>
    </row>
    <row r="78" spans="1:56" ht="12">
      <c r="A78" s="19">
        <f t="shared" si="3"/>
        <v>72</v>
      </c>
      <c r="B78" s="20" t="s">
        <v>188</v>
      </c>
      <c r="C78" s="21">
        <v>98</v>
      </c>
      <c r="D78" s="22" t="s">
        <v>189</v>
      </c>
      <c r="E78" s="20" t="s">
        <v>190</v>
      </c>
      <c r="F78" s="23">
        <v>4.84</v>
      </c>
      <c r="G78" s="23" t="s">
        <v>17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0"/>
      <c r="U78" s="20"/>
      <c r="V78" s="24"/>
      <c r="W78" s="25"/>
      <c r="X78" s="25"/>
      <c r="Y78" s="26"/>
      <c r="Z78" s="26"/>
      <c r="AA78" s="27"/>
      <c r="AB78" s="26">
        <v>6.2</v>
      </c>
      <c r="AC78" s="26" t="s">
        <v>11</v>
      </c>
      <c r="AD78" s="27"/>
      <c r="AE78" s="27"/>
      <c r="AF78" s="27"/>
      <c r="AG78" s="27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8">
        <f t="shared" si="2"/>
        <v>11.04</v>
      </c>
    </row>
    <row r="79" spans="1:56" ht="12">
      <c r="A79" s="19">
        <f t="shared" si="3"/>
        <v>73</v>
      </c>
      <c r="B79" s="20" t="s">
        <v>191</v>
      </c>
      <c r="C79" s="21">
        <v>80</v>
      </c>
      <c r="D79" s="22" t="s">
        <v>192</v>
      </c>
      <c r="E79" s="20" t="s">
        <v>190</v>
      </c>
      <c r="F79" s="23">
        <v>1.91</v>
      </c>
      <c r="G79" s="23" t="s">
        <v>17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0"/>
      <c r="U79" s="20"/>
      <c r="V79" s="24"/>
      <c r="W79" s="25"/>
      <c r="X79" s="25"/>
      <c r="Y79" s="26"/>
      <c r="Z79" s="26"/>
      <c r="AA79" s="27"/>
      <c r="AB79" s="27"/>
      <c r="AC79" s="27"/>
      <c r="AD79" s="27"/>
      <c r="AE79" s="27"/>
      <c r="AF79" s="27"/>
      <c r="AG79" s="27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8">
        <f t="shared" si="2"/>
        <v>1.91</v>
      </c>
    </row>
    <row r="80" spans="1:56" ht="12">
      <c r="A80" s="19">
        <f t="shared" si="3"/>
        <v>74</v>
      </c>
      <c r="B80" s="20" t="s">
        <v>193</v>
      </c>
      <c r="C80" s="21">
        <v>130</v>
      </c>
      <c r="D80" s="22" t="s">
        <v>194</v>
      </c>
      <c r="E80" s="20" t="s">
        <v>39</v>
      </c>
      <c r="F80" s="23"/>
      <c r="G80" s="23"/>
      <c r="H80" s="23">
        <v>7.34</v>
      </c>
      <c r="I80" s="23" t="s">
        <v>17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0"/>
      <c r="U80" s="20"/>
      <c r="V80" s="24"/>
      <c r="W80" s="25"/>
      <c r="X80" s="25"/>
      <c r="Y80" s="26"/>
      <c r="Z80" s="26"/>
      <c r="AA80" s="27"/>
      <c r="AB80" s="26"/>
      <c r="AC80" s="26"/>
      <c r="AD80" s="27"/>
      <c r="AE80" s="27"/>
      <c r="AF80" s="27"/>
      <c r="AG80" s="27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8">
        <f t="shared" si="2"/>
        <v>7.34</v>
      </c>
    </row>
    <row r="81" spans="1:56" ht="12">
      <c r="A81" s="19">
        <f t="shared" si="3"/>
        <v>75</v>
      </c>
      <c r="B81" s="20" t="s">
        <v>195</v>
      </c>
      <c r="C81" s="21">
        <v>379</v>
      </c>
      <c r="D81" s="22" t="s">
        <v>196</v>
      </c>
      <c r="E81" s="20" t="s">
        <v>14</v>
      </c>
      <c r="F81" s="23"/>
      <c r="G81" s="23"/>
      <c r="H81" s="23">
        <v>26.2</v>
      </c>
      <c r="I81" s="23" t="s">
        <v>17</v>
      </c>
      <c r="J81" s="23">
        <v>42.65</v>
      </c>
      <c r="K81" s="23" t="s">
        <v>17</v>
      </c>
      <c r="L81" s="23">
        <v>45</v>
      </c>
      <c r="M81" s="23" t="s">
        <v>17</v>
      </c>
      <c r="N81" s="23"/>
      <c r="O81" s="23"/>
      <c r="P81" s="23"/>
      <c r="Q81" s="23"/>
      <c r="R81" s="23"/>
      <c r="S81" s="23"/>
      <c r="T81" s="20"/>
      <c r="U81" s="20"/>
      <c r="V81" s="24"/>
      <c r="W81" s="25"/>
      <c r="X81" s="25"/>
      <c r="Y81" s="26"/>
      <c r="Z81" s="26"/>
      <c r="AA81" s="27"/>
      <c r="AB81" s="26"/>
      <c r="AC81" s="26"/>
      <c r="AD81" s="27"/>
      <c r="AE81" s="27"/>
      <c r="AF81" s="27"/>
      <c r="AG81" s="27"/>
      <c r="AH81" s="26"/>
      <c r="AI81" s="26"/>
      <c r="AJ81" s="26"/>
      <c r="AK81" s="26"/>
      <c r="AL81" s="26"/>
      <c r="AM81" s="26"/>
      <c r="AN81" s="26"/>
      <c r="AO81" s="26"/>
      <c r="AP81" s="26">
        <v>50</v>
      </c>
      <c r="AQ81" s="26" t="s">
        <v>26</v>
      </c>
      <c r="AR81" s="26">
        <v>100</v>
      </c>
      <c r="AS81" s="26" t="s">
        <v>26</v>
      </c>
      <c r="AT81" s="26"/>
      <c r="AU81" s="26"/>
      <c r="AV81" s="26"/>
      <c r="AW81" s="26"/>
      <c r="AX81" s="26">
        <v>30</v>
      </c>
      <c r="AY81" s="26" t="s">
        <v>26</v>
      </c>
      <c r="AZ81" s="26">
        <v>18</v>
      </c>
      <c r="BA81" s="26" t="s">
        <v>436</v>
      </c>
      <c r="BB81" s="26">
        <f>VLOOKUP(C81,'[1]2017 div total'!$C$5:$D$30,2,0)</f>
        <v>10</v>
      </c>
      <c r="BC81" s="110" t="s">
        <v>437</v>
      </c>
      <c r="BD81" s="28">
        <f t="shared" si="2"/>
        <v>321.85</v>
      </c>
    </row>
    <row r="82" spans="1:56" ht="12">
      <c r="A82" s="19">
        <f t="shared" si="3"/>
        <v>76</v>
      </c>
      <c r="B82" s="20" t="s">
        <v>197</v>
      </c>
      <c r="C82" s="21">
        <v>26</v>
      </c>
      <c r="D82" s="22" t="s">
        <v>198</v>
      </c>
      <c r="E82" s="20" t="s">
        <v>14</v>
      </c>
      <c r="F82" s="23">
        <v>21.78</v>
      </c>
      <c r="G82" s="23" t="s">
        <v>17</v>
      </c>
      <c r="H82" s="23">
        <v>9.74</v>
      </c>
      <c r="I82" s="23" t="s">
        <v>17</v>
      </c>
      <c r="J82" s="23">
        <v>46.85</v>
      </c>
      <c r="K82" s="23" t="s">
        <v>17</v>
      </c>
      <c r="L82" s="23"/>
      <c r="M82" s="23"/>
      <c r="N82" s="23"/>
      <c r="O82" s="23"/>
      <c r="P82" s="23"/>
      <c r="Q82" s="23"/>
      <c r="R82" s="23"/>
      <c r="S82" s="23"/>
      <c r="T82" s="20"/>
      <c r="U82" s="20"/>
      <c r="V82" s="24"/>
      <c r="W82" s="25"/>
      <c r="X82" s="25"/>
      <c r="Y82" s="26"/>
      <c r="Z82" s="26"/>
      <c r="AA82" s="27"/>
      <c r="AB82" s="26"/>
      <c r="AC82" s="26"/>
      <c r="AD82" s="27"/>
      <c r="AE82" s="27"/>
      <c r="AF82" s="27"/>
      <c r="AG82" s="27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8">
        <f t="shared" si="2"/>
        <v>78.37</v>
      </c>
    </row>
    <row r="83" spans="1:56" ht="12">
      <c r="A83" s="19">
        <f t="shared" si="3"/>
        <v>77</v>
      </c>
      <c r="B83" s="20" t="s">
        <v>199</v>
      </c>
      <c r="C83" s="21">
        <v>208</v>
      </c>
      <c r="D83" s="22" t="s">
        <v>200</v>
      </c>
      <c r="E83" s="20" t="s">
        <v>14</v>
      </c>
      <c r="F83" s="23">
        <v>38.16</v>
      </c>
      <c r="G83" s="23" t="s">
        <v>17</v>
      </c>
      <c r="H83" s="23">
        <v>48.45</v>
      </c>
      <c r="I83" s="23" t="s">
        <v>17</v>
      </c>
      <c r="J83" s="23">
        <v>48.45</v>
      </c>
      <c r="K83" s="23" t="s">
        <v>17</v>
      </c>
      <c r="L83" s="23"/>
      <c r="M83" s="23"/>
      <c r="N83" s="23"/>
      <c r="O83" s="23"/>
      <c r="P83" s="23"/>
      <c r="Q83" s="23"/>
      <c r="R83" s="23"/>
      <c r="S83" s="23"/>
      <c r="T83" s="20"/>
      <c r="U83" s="20"/>
      <c r="V83" s="24"/>
      <c r="W83" s="25"/>
      <c r="X83" s="25"/>
      <c r="Y83" s="26"/>
      <c r="Z83" s="26">
        <v>50</v>
      </c>
      <c r="AA83" s="27" t="s">
        <v>11</v>
      </c>
      <c r="AB83" s="26">
        <v>100</v>
      </c>
      <c r="AC83" s="26" t="s">
        <v>27</v>
      </c>
      <c r="AD83" s="26">
        <v>100</v>
      </c>
      <c r="AE83" s="26" t="s">
        <v>27</v>
      </c>
      <c r="AF83" s="26">
        <v>100</v>
      </c>
      <c r="AG83" s="26" t="s">
        <v>11</v>
      </c>
      <c r="AH83" s="26">
        <v>100</v>
      </c>
      <c r="AI83" s="26" t="s">
        <v>26</v>
      </c>
      <c r="AJ83" s="26"/>
      <c r="AK83" s="26"/>
      <c r="AL83" s="26"/>
      <c r="AM83" s="26"/>
      <c r="AN83" s="26"/>
      <c r="AO83" s="26"/>
      <c r="AP83" s="26">
        <v>60</v>
      </c>
      <c r="AQ83" s="26" t="s">
        <v>78</v>
      </c>
      <c r="AR83" s="26">
        <v>80</v>
      </c>
      <c r="AS83" s="26" t="s">
        <v>78</v>
      </c>
      <c r="AT83" s="26">
        <v>100</v>
      </c>
      <c r="AU83" s="26" t="s">
        <v>78</v>
      </c>
      <c r="AV83" s="26">
        <v>100</v>
      </c>
      <c r="AW83" s="26" t="s">
        <v>78</v>
      </c>
      <c r="AX83" s="26">
        <v>100</v>
      </c>
      <c r="AY83" s="26" t="s">
        <v>78</v>
      </c>
      <c r="AZ83" s="26">
        <v>100</v>
      </c>
      <c r="BA83" s="26" t="s">
        <v>78</v>
      </c>
      <c r="BB83" s="26">
        <f>VLOOKUP(C83,'[1]2017 div total'!$C$5:$D$30,2,0)</f>
        <v>100</v>
      </c>
      <c r="BC83" s="110" t="s">
        <v>78</v>
      </c>
      <c r="BD83" s="28">
        <f t="shared" si="2"/>
        <v>1225.06</v>
      </c>
    </row>
    <row r="84" spans="1:56" ht="12">
      <c r="A84" s="19">
        <f t="shared" si="3"/>
        <v>78</v>
      </c>
      <c r="B84" s="20" t="s">
        <v>201</v>
      </c>
      <c r="C84" s="21">
        <v>444</v>
      </c>
      <c r="D84" s="22" t="s">
        <v>202</v>
      </c>
      <c r="E84" s="20" t="s">
        <v>36</v>
      </c>
      <c r="F84" s="23"/>
      <c r="G84" s="23"/>
      <c r="H84" s="23"/>
      <c r="I84" s="23"/>
      <c r="J84" s="23"/>
      <c r="K84" s="23"/>
      <c r="L84" s="23">
        <v>3.28</v>
      </c>
      <c r="M84" s="23" t="s">
        <v>17</v>
      </c>
      <c r="N84" s="23"/>
      <c r="O84" s="23"/>
      <c r="P84" s="23"/>
      <c r="Q84" s="23"/>
      <c r="R84" s="23"/>
      <c r="S84" s="23"/>
      <c r="T84" s="20"/>
      <c r="U84" s="20"/>
      <c r="V84" s="24"/>
      <c r="W84" s="25"/>
      <c r="X84" s="26">
        <v>3.88</v>
      </c>
      <c r="Y84" s="27" t="s">
        <v>203</v>
      </c>
      <c r="Z84" s="26"/>
      <c r="AA84" s="27"/>
      <c r="AB84" s="26">
        <v>4.54</v>
      </c>
      <c r="AC84" s="26" t="s">
        <v>27</v>
      </c>
      <c r="AD84" s="27"/>
      <c r="AE84" s="27"/>
      <c r="AF84" s="26">
        <v>7.6</v>
      </c>
      <c r="AG84" s="26" t="s">
        <v>27</v>
      </c>
      <c r="AH84" s="26">
        <v>4.55</v>
      </c>
      <c r="AI84" s="26" t="s">
        <v>27</v>
      </c>
      <c r="AJ84" s="26"/>
      <c r="AK84" s="26"/>
      <c r="AL84" s="26"/>
      <c r="AM84" s="26"/>
      <c r="AN84" s="26">
        <v>5</v>
      </c>
      <c r="AO84" s="26" t="s">
        <v>26</v>
      </c>
      <c r="AP84" s="26">
        <v>5</v>
      </c>
      <c r="AQ84" s="26" t="s">
        <v>26</v>
      </c>
      <c r="AR84" s="26">
        <v>5</v>
      </c>
      <c r="AS84" s="26" t="s">
        <v>26</v>
      </c>
      <c r="AT84" s="26">
        <v>5</v>
      </c>
      <c r="AU84" s="26" t="s">
        <v>26</v>
      </c>
      <c r="AV84" s="26"/>
      <c r="AW84" s="26"/>
      <c r="AX84" s="26">
        <v>5</v>
      </c>
      <c r="AY84" s="26" t="s">
        <v>26</v>
      </c>
      <c r="AZ84" s="26">
        <v>50</v>
      </c>
      <c r="BA84" s="26" t="s">
        <v>437</v>
      </c>
      <c r="BB84" s="26">
        <f>VLOOKUP(C84,'[1]2017 div total'!$C$5:$D$30,2,0)</f>
        <v>100</v>
      </c>
      <c r="BC84" s="110" t="s">
        <v>437</v>
      </c>
      <c r="BD84" s="28">
        <f t="shared" si="2"/>
        <v>198.85</v>
      </c>
    </row>
    <row r="85" spans="1:56" ht="12">
      <c r="A85" s="19">
        <f t="shared" si="3"/>
        <v>79</v>
      </c>
      <c r="B85" s="20" t="s">
        <v>204</v>
      </c>
      <c r="C85" s="21">
        <v>332</v>
      </c>
      <c r="D85" s="22" t="s">
        <v>205</v>
      </c>
      <c r="E85" s="20" t="s">
        <v>14</v>
      </c>
      <c r="F85" s="23"/>
      <c r="G85" s="23"/>
      <c r="H85" s="23">
        <v>17.09</v>
      </c>
      <c r="I85" s="23" t="s">
        <v>17</v>
      </c>
      <c r="J85" s="23"/>
      <c r="K85" s="23"/>
      <c r="L85" s="23"/>
      <c r="M85" s="23"/>
      <c r="N85" s="23"/>
      <c r="O85" s="23"/>
      <c r="P85" s="23"/>
      <c r="Q85" s="23"/>
      <c r="R85" s="23">
        <v>11.97</v>
      </c>
      <c r="S85" s="23" t="s">
        <v>11</v>
      </c>
      <c r="T85" s="20"/>
      <c r="U85" s="20"/>
      <c r="V85" s="24"/>
      <c r="W85" s="25"/>
      <c r="X85" s="25"/>
      <c r="Y85" s="26"/>
      <c r="Z85" s="26"/>
      <c r="AA85" s="27"/>
      <c r="AB85" s="27"/>
      <c r="AC85" s="27"/>
      <c r="AD85" s="27"/>
      <c r="AE85" s="27"/>
      <c r="AF85" s="27"/>
      <c r="AG85" s="27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8">
        <f t="shared" si="2"/>
        <v>29.060000000000002</v>
      </c>
    </row>
    <row r="86" spans="1:56" ht="12">
      <c r="A86" s="19">
        <f t="shared" si="3"/>
        <v>80</v>
      </c>
      <c r="B86" s="20" t="s">
        <v>206</v>
      </c>
      <c r="C86" s="21">
        <v>68</v>
      </c>
      <c r="D86" s="22" t="s">
        <v>207</v>
      </c>
      <c r="E86" s="20" t="s">
        <v>66</v>
      </c>
      <c r="F86" s="23">
        <v>4.55</v>
      </c>
      <c r="G86" s="23" t="s">
        <v>17</v>
      </c>
      <c r="H86" s="23">
        <v>50</v>
      </c>
      <c r="I86" s="23" t="s">
        <v>17</v>
      </c>
      <c r="J86" s="23"/>
      <c r="K86" s="23"/>
      <c r="L86" s="23"/>
      <c r="M86" s="23"/>
      <c r="N86" s="23"/>
      <c r="O86" s="23"/>
      <c r="P86" s="23"/>
      <c r="Q86" s="23"/>
      <c r="R86" s="29">
        <v>170</v>
      </c>
      <c r="S86" s="23" t="s">
        <v>11</v>
      </c>
      <c r="T86" s="40">
        <v>180</v>
      </c>
      <c r="U86" s="20" t="s">
        <v>11</v>
      </c>
      <c r="V86" s="24"/>
      <c r="W86" s="25"/>
      <c r="X86" s="25"/>
      <c r="Y86" s="26"/>
      <c r="Z86" s="26"/>
      <c r="AA86" s="27"/>
      <c r="AB86" s="26"/>
      <c r="AC86" s="26"/>
      <c r="AD86" s="26">
        <v>100</v>
      </c>
      <c r="AE86" s="26" t="s">
        <v>11</v>
      </c>
      <c r="AF86" s="26">
        <v>150</v>
      </c>
      <c r="AG86" s="26" t="s">
        <v>11</v>
      </c>
      <c r="AH86" s="26">
        <v>150</v>
      </c>
      <c r="AI86" s="26" t="s">
        <v>26</v>
      </c>
      <c r="AJ86" s="26">
        <v>150</v>
      </c>
      <c r="AK86" s="26" t="s">
        <v>26</v>
      </c>
      <c r="AL86" s="26">
        <v>100</v>
      </c>
      <c r="AM86" s="26" t="s">
        <v>26</v>
      </c>
      <c r="AN86" s="26">
        <v>150</v>
      </c>
      <c r="AO86" s="26" t="s">
        <v>26</v>
      </c>
      <c r="AP86" s="26">
        <v>150</v>
      </c>
      <c r="AQ86" s="26" t="s">
        <v>26</v>
      </c>
      <c r="AR86" s="26">
        <v>150</v>
      </c>
      <c r="AS86" s="26" t="s">
        <v>26</v>
      </c>
      <c r="AT86" s="26">
        <v>150</v>
      </c>
      <c r="AU86" s="26" t="s">
        <v>26</v>
      </c>
      <c r="AV86" s="26">
        <v>150</v>
      </c>
      <c r="AW86" s="26"/>
      <c r="AX86" s="26">
        <v>150</v>
      </c>
      <c r="AY86" s="26" t="s">
        <v>78</v>
      </c>
      <c r="AZ86" s="26">
        <v>150</v>
      </c>
      <c r="BA86" s="26" t="s">
        <v>78</v>
      </c>
      <c r="BB86" s="26">
        <f>VLOOKUP(C86,'[1]2017 div total'!$C$5:$D$30,2,0)</f>
        <v>150</v>
      </c>
      <c r="BC86" s="110" t="s">
        <v>78</v>
      </c>
      <c r="BD86" s="28">
        <f t="shared" si="2"/>
        <v>2254.55</v>
      </c>
    </row>
    <row r="87" spans="1:56" ht="12">
      <c r="A87" s="19">
        <f t="shared" si="3"/>
        <v>81</v>
      </c>
      <c r="B87" s="20" t="s">
        <v>208</v>
      </c>
      <c r="C87" s="21">
        <v>47</v>
      </c>
      <c r="D87" s="22" t="s">
        <v>209</v>
      </c>
      <c r="E87" s="20" t="s">
        <v>160</v>
      </c>
      <c r="F87" s="23">
        <v>59.5</v>
      </c>
      <c r="G87" s="23" t="s">
        <v>17</v>
      </c>
      <c r="H87" s="23">
        <v>45.9</v>
      </c>
      <c r="I87" s="23" t="s">
        <v>17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0"/>
      <c r="U87" s="20"/>
      <c r="V87" s="24"/>
      <c r="W87" s="25"/>
      <c r="X87" s="25"/>
      <c r="Y87" s="26"/>
      <c r="Z87" s="26"/>
      <c r="AA87" s="27"/>
      <c r="AB87" s="26"/>
      <c r="AC87" s="26"/>
      <c r="AD87" s="27"/>
      <c r="AE87" s="27"/>
      <c r="AF87" s="27"/>
      <c r="AG87" s="27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8">
        <f t="shared" si="2"/>
        <v>105.4</v>
      </c>
    </row>
    <row r="88" spans="1:56" ht="12">
      <c r="A88" s="19">
        <f t="shared" si="3"/>
        <v>82</v>
      </c>
      <c r="B88" s="20" t="s">
        <v>210</v>
      </c>
      <c r="C88" s="21">
        <v>236</v>
      </c>
      <c r="D88" s="22" t="s">
        <v>211</v>
      </c>
      <c r="E88" s="20" t="s">
        <v>14</v>
      </c>
      <c r="F88" s="23">
        <v>2.07</v>
      </c>
      <c r="G88" s="23" t="s">
        <v>17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0"/>
      <c r="U88" s="20"/>
      <c r="V88" s="24"/>
      <c r="W88" s="25"/>
      <c r="X88" s="25"/>
      <c r="Y88" s="26"/>
      <c r="Z88" s="26"/>
      <c r="AA88" s="27"/>
      <c r="AB88" s="26"/>
      <c r="AC88" s="26"/>
      <c r="AD88" s="27"/>
      <c r="AE88" s="27"/>
      <c r="AF88" s="27"/>
      <c r="AG88" s="27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8">
        <f t="shared" si="2"/>
        <v>2.07</v>
      </c>
    </row>
    <row r="89" spans="1:56" ht="12">
      <c r="A89" s="19">
        <f t="shared" si="3"/>
        <v>83</v>
      </c>
      <c r="B89" s="20" t="s">
        <v>212</v>
      </c>
      <c r="C89" s="21">
        <v>342</v>
      </c>
      <c r="D89" s="22" t="s">
        <v>213</v>
      </c>
      <c r="E89" s="20" t="s">
        <v>14</v>
      </c>
      <c r="F89" s="23"/>
      <c r="G89" s="23"/>
      <c r="H89" s="23">
        <v>9.49</v>
      </c>
      <c r="I89" s="23" t="s">
        <v>17</v>
      </c>
      <c r="J89" s="23">
        <v>4.38</v>
      </c>
      <c r="K89" s="23" t="s">
        <v>17</v>
      </c>
      <c r="L89" s="23"/>
      <c r="M89" s="23"/>
      <c r="N89" s="23"/>
      <c r="O89" s="23"/>
      <c r="P89" s="23"/>
      <c r="Q89" s="23"/>
      <c r="R89" s="23"/>
      <c r="S89" s="23"/>
      <c r="T89" s="20"/>
      <c r="U89" s="20"/>
      <c r="V89" s="24"/>
      <c r="W89" s="25"/>
      <c r="X89" s="25"/>
      <c r="Y89" s="26"/>
      <c r="Z89" s="26"/>
      <c r="AA89" s="27"/>
      <c r="AB89" s="26"/>
      <c r="AC89" s="26"/>
      <c r="AD89" s="27"/>
      <c r="AE89" s="27"/>
      <c r="AF89" s="27"/>
      <c r="AG89" s="27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8">
        <f t="shared" si="2"/>
        <v>13.870000000000001</v>
      </c>
    </row>
    <row r="90" spans="1:56" ht="12">
      <c r="A90" s="19">
        <f t="shared" si="3"/>
        <v>84</v>
      </c>
      <c r="B90" s="20" t="s">
        <v>214</v>
      </c>
      <c r="C90" s="21">
        <v>318</v>
      </c>
      <c r="D90" s="22" t="s">
        <v>215</v>
      </c>
      <c r="E90" s="20" t="s">
        <v>14</v>
      </c>
      <c r="F90" s="23"/>
      <c r="G90" s="23"/>
      <c r="H90" s="23">
        <v>19.99</v>
      </c>
      <c r="I90" s="23" t="s">
        <v>17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0"/>
      <c r="U90" s="20"/>
      <c r="V90" s="24"/>
      <c r="W90" s="25"/>
      <c r="X90" s="25"/>
      <c r="Y90" s="26"/>
      <c r="Z90" s="26"/>
      <c r="AA90" s="27"/>
      <c r="AB90" s="26"/>
      <c r="AC90" s="26"/>
      <c r="AD90" s="27"/>
      <c r="AE90" s="27"/>
      <c r="AF90" s="27"/>
      <c r="AG90" s="27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8">
        <f t="shared" si="2"/>
        <v>19.99</v>
      </c>
    </row>
    <row r="91" spans="1:56" ht="12">
      <c r="A91" s="19">
        <f t="shared" si="3"/>
        <v>85</v>
      </c>
      <c r="B91" s="20" t="s">
        <v>216</v>
      </c>
      <c r="C91" s="21">
        <v>517</v>
      </c>
      <c r="D91" s="22" t="s">
        <v>217</v>
      </c>
      <c r="E91" s="20" t="s">
        <v>14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0"/>
      <c r="U91" s="20"/>
      <c r="V91" s="24"/>
      <c r="W91" s="25"/>
      <c r="X91" s="25"/>
      <c r="Y91" s="26"/>
      <c r="Z91" s="26"/>
      <c r="AA91" s="27"/>
      <c r="AB91" s="26"/>
      <c r="AC91" s="26"/>
      <c r="AD91" s="26">
        <v>5.7</v>
      </c>
      <c r="AE91" s="26" t="s">
        <v>11</v>
      </c>
      <c r="AF91" s="26">
        <v>9</v>
      </c>
      <c r="AG91" s="26" t="s">
        <v>11</v>
      </c>
      <c r="AH91" s="26">
        <v>12</v>
      </c>
      <c r="AI91" s="26" t="s">
        <v>26</v>
      </c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8">
        <f t="shared" si="2"/>
        <v>26.7</v>
      </c>
    </row>
    <row r="92" spans="1:56" ht="12">
      <c r="A92" s="19">
        <f t="shared" si="3"/>
        <v>86</v>
      </c>
      <c r="B92" s="20" t="s">
        <v>218</v>
      </c>
      <c r="C92" s="21">
        <v>362</v>
      </c>
      <c r="D92" s="22" t="s">
        <v>219</v>
      </c>
      <c r="E92" s="20" t="s">
        <v>14</v>
      </c>
      <c r="F92" s="23"/>
      <c r="G92" s="23"/>
      <c r="H92" s="23">
        <v>18.76</v>
      </c>
      <c r="I92" s="23" t="s">
        <v>17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0"/>
      <c r="U92" s="20"/>
      <c r="V92" s="24"/>
      <c r="W92" s="25"/>
      <c r="X92" s="25"/>
      <c r="Y92" s="26"/>
      <c r="Z92" s="26"/>
      <c r="AA92" s="27"/>
      <c r="AB92" s="26"/>
      <c r="AC92" s="26"/>
      <c r="AD92" s="27"/>
      <c r="AE92" s="27"/>
      <c r="AF92" s="27"/>
      <c r="AG92" s="27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8">
        <f t="shared" si="2"/>
        <v>18.76</v>
      </c>
    </row>
    <row r="93" spans="1:56" ht="12">
      <c r="A93" s="19">
        <f t="shared" si="3"/>
        <v>87</v>
      </c>
      <c r="B93" s="20" t="s">
        <v>220</v>
      </c>
      <c r="C93" s="21">
        <v>209</v>
      </c>
      <c r="D93" s="22" t="s">
        <v>221</v>
      </c>
      <c r="E93" s="20" t="s">
        <v>14</v>
      </c>
      <c r="F93" s="23"/>
      <c r="G93" s="23"/>
      <c r="H93" s="23"/>
      <c r="I93" s="23"/>
      <c r="J93" s="23"/>
      <c r="K93" s="23"/>
      <c r="L93" s="23"/>
      <c r="M93" s="23"/>
      <c r="N93" s="23">
        <v>28.33</v>
      </c>
      <c r="O93" s="23" t="s">
        <v>17</v>
      </c>
      <c r="P93" s="23">
        <v>35.1</v>
      </c>
      <c r="Q93" s="23" t="s">
        <v>11</v>
      </c>
      <c r="R93" s="23">
        <v>43.39</v>
      </c>
      <c r="S93" s="23" t="s">
        <v>11</v>
      </c>
      <c r="T93" s="20">
        <v>84.14</v>
      </c>
      <c r="U93" s="20" t="s">
        <v>11</v>
      </c>
      <c r="V93" s="38">
        <v>62.11</v>
      </c>
      <c r="W93" s="20" t="s">
        <v>11</v>
      </c>
      <c r="X93" s="20">
        <v>49.42</v>
      </c>
      <c r="Y93" s="27" t="s">
        <v>11</v>
      </c>
      <c r="Z93" s="20">
        <v>22.47</v>
      </c>
      <c r="AA93" s="27" t="s">
        <v>11</v>
      </c>
      <c r="AB93" s="26"/>
      <c r="AC93" s="26"/>
      <c r="AD93" s="26">
        <v>70</v>
      </c>
      <c r="AE93" s="26" t="s">
        <v>27</v>
      </c>
      <c r="AF93" s="26">
        <v>71</v>
      </c>
      <c r="AG93" s="26" t="s">
        <v>11</v>
      </c>
      <c r="AH93" s="26">
        <v>73</v>
      </c>
      <c r="AI93" s="26" t="s">
        <v>26</v>
      </c>
      <c r="AJ93" s="26">
        <v>82</v>
      </c>
      <c r="AK93" s="26" t="s">
        <v>26</v>
      </c>
      <c r="AL93" s="26">
        <v>32</v>
      </c>
      <c r="AM93" s="26" t="s">
        <v>26</v>
      </c>
      <c r="AN93" s="26">
        <v>32</v>
      </c>
      <c r="AO93" s="26" t="s">
        <v>26</v>
      </c>
      <c r="AP93" s="26">
        <v>13.28</v>
      </c>
      <c r="AQ93" s="26" t="s">
        <v>26</v>
      </c>
      <c r="AR93" s="26"/>
      <c r="AS93" s="26"/>
      <c r="AT93" s="26"/>
      <c r="AU93" s="26"/>
      <c r="AV93" s="26">
        <v>6.0637</v>
      </c>
      <c r="AW93" s="26" t="s">
        <v>26</v>
      </c>
      <c r="AX93" s="26"/>
      <c r="AY93" s="26"/>
      <c r="AZ93" s="26"/>
      <c r="BA93" s="26"/>
      <c r="BB93" s="26"/>
      <c r="BC93" s="26"/>
      <c r="BD93" s="28">
        <f t="shared" si="2"/>
        <v>704.3037</v>
      </c>
    </row>
    <row r="94" spans="1:56" ht="12">
      <c r="A94" s="19">
        <f t="shared" si="3"/>
        <v>88</v>
      </c>
      <c r="B94" s="20" t="s">
        <v>222</v>
      </c>
      <c r="C94" s="21">
        <v>120</v>
      </c>
      <c r="D94" s="22" t="s">
        <v>223</v>
      </c>
      <c r="E94" s="20" t="s">
        <v>14</v>
      </c>
      <c r="F94" s="23"/>
      <c r="G94" s="23"/>
      <c r="H94" s="23">
        <v>3.22</v>
      </c>
      <c r="I94" s="23" t="s">
        <v>17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0"/>
      <c r="U94" s="20"/>
      <c r="V94" s="41"/>
      <c r="W94" s="27"/>
      <c r="X94" s="27"/>
      <c r="Y94" s="26"/>
      <c r="Z94" s="26"/>
      <c r="AA94" s="27"/>
      <c r="AB94" s="26"/>
      <c r="AC94" s="26"/>
      <c r="AD94" s="27"/>
      <c r="AE94" s="27"/>
      <c r="AF94" s="27"/>
      <c r="AG94" s="27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8">
        <f t="shared" si="2"/>
        <v>3.22</v>
      </c>
    </row>
    <row r="95" spans="1:56" ht="12">
      <c r="A95" s="19">
        <f t="shared" si="3"/>
        <v>89</v>
      </c>
      <c r="B95" s="20" t="s">
        <v>224</v>
      </c>
      <c r="C95" s="21">
        <v>25</v>
      </c>
      <c r="D95" s="22" t="s">
        <v>225</v>
      </c>
      <c r="E95" s="20" t="s">
        <v>14</v>
      </c>
      <c r="F95" s="23">
        <v>42.5</v>
      </c>
      <c r="G95" s="23" t="s">
        <v>17</v>
      </c>
      <c r="H95" s="23"/>
      <c r="I95" s="23"/>
      <c r="J95" s="23"/>
      <c r="K95" s="23"/>
      <c r="L95" s="23">
        <v>50</v>
      </c>
      <c r="M95" s="23" t="s">
        <v>11</v>
      </c>
      <c r="N95" s="29">
        <v>54</v>
      </c>
      <c r="O95" s="23" t="s">
        <v>11</v>
      </c>
      <c r="P95" s="23">
        <v>50</v>
      </c>
      <c r="Q95" s="23" t="s">
        <v>11</v>
      </c>
      <c r="R95" s="23"/>
      <c r="S95" s="23"/>
      <c r="T95" s="29">
        <v>83</v>
      </c>
      <c r="U95" s="20" t="s">
        <v>11</v>
      </c>
      <c r="V95" s="24"/>
      <c r="W95" s="25"/>
      <c r="X95" s="25"/>
      <c r="Y95" s="26"/>
      <c r="Z95" s="26"/>
      <c r="AA95" s="27"/>
      <c r="AB95" s="27"/>
      <c r="AC95" s="27"/>
      <c r="AD95" s="27"/>
      <c r="AE95" s="27"/>
      <c r="AF95" s="27"/>
      <c r="AG95" s="27"/>
      <c r="AH95" s="42">
        <v>2</v>
      </c>
      <c r="AI95" s="42" t="s">
        <v>26</v>
      </c>
      <c r="AJ95" s="26"/>
      <c r="AK95" s="26"/>
      <c r="AL95" s="26"/>
      <c r="AM95" s="26"/>
      <c r="AN95" s="26"/>
      <c r="AO95" s="26"/>
      <c r="AP95" s="26">
        <v>2</v>
      </c>
      <c r="AQ95" s="26" t="s">
        <v>26</v>
      </c>
      <c r="AR95" s="26"/>
      <c r="AS95" s="26"/>
      <c r="AT95" s="26"/>
      <c r="AU95" s="26"/>
      <c r="AV95" s="26">
        <v>5</v>
      </c>
      <c r="AW95" s="26" t="s">
        <v>78</v>
      </c>
      <c r="AX95" s="26"/>
      <c r="AY95" s="26"/>
      <c r="AZ95" s="26"/>
      <c r="BA95" s="26"/>
      <c r="BB95" s="26"/>
      <c r="BC95" s="26"/>
      <c r="BD95" s="28">
        <f t="shared" si="2"/>
        <v>288.5</v>
      </c>
    </row>
    <row r="96" spans="1:56" ht="12">
      <c r="A96" s="19">
        <f t="shared" si="3"/>
        <v>90</v>
      </c>
      <c r="B96" s="20" t="s">
        <v>226</v>
      </c>
      <c r="C96" s="21">
        <v>471</v>
      </c>
      <c r="D96" s="22" t="s">
        <v>227</v>
      </c>
      <c r="E96" s="20" t="s">
        <v>14</v>
      </c>
      <c r="F96" s="23"/>
      <c r="G96" s="23"/>
      <c r="H96" s="23"/>
      <c r="I96" s="23"/>
      <c r="J96" s="23"/>
      <c r="K96" s="23"/>
      <c r="L96" s="23"/>
      <c r="M96" s="23"/>
      <c r="N96" s="29">
        <v>60</v>
      </c>
      <c r="O96" s="23" t="s">
        <v>11</v>
      </c>
      <c r="P96" s="23"/>
      <c r="Q96" s="23"/>
      <c r="R96" s="23"/>
      <c r="S96" s="23"/>
      <c r="T96" s="20"/>
      <c r="U96" s="20"/>
      <c r="V96" s="24"/>
      <c r="W96" s="25"/>
      <c r="X96" s="25"/>
      <c r="Y96" s="26"/>
      <c r="Z96" s="26"/>
      <c r="AA96" s="27"/>
      <c r="AB96" s="26">
        <v>10</v>
      </c>
      <c r="AC96" s="26" t="s">
        <v>11</v>
      </c>
      <c r="AD96" s="27"/>
      <c r="AE96" s="27"/>
      <c r="AF96" s="26">
        <v>10</v>
      </c>
      <c r="AG96" s="26" t="s">
        <v>11</v>
      </c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8">
        <f t="shared" si="2"/>
        <v>80</v>
      </c>
    </row>
    <row r="97" spans="1:56" ht="12">
      <c r="A97" s="19">
        <f t="shared" si="3"/>
        <v>91</v>
      </c>
      <c r="B97" s="20" t="s">
        <v>228</v>
      </c>
      <c r="C97" s="21">
        <v>149</v>
      </c>
      <c r="D97" s="22" t="s">
        <v>229</v>
      </c>
      <c r="E97" s="20" t="s">
        <v>14</v>
      </c>
      <c r="F97" s="23">
        <v>3.09</v>
      </c>
      <c r="G97" s="23" t="s">
        <v>17</v>
      </c>
      <c r="H97" s="23"/>
      <c r="I97" s="23"/>
      <c r="J97" s="23"/>
      <c r="K97" s="23"/>
      <c r="L97" s="23"/>
      <c r="M97" s="23"/>
      <c r="N97" s="29"/>
      <c r="O97" s="23"/>
      <c r="P97" s="23"/>
      <c r="Q97" s="23"/>
      <c r="R97" s="23"/>
      <c r="S97" s="23"/>
      <c r="T97" s="20"/>
      <c r="U97" s="20"/>
      <c r="V97" s="24"/>
      <c r="W97" s="25"/>
      <c r="X97" s="25"/>
      <c r="Y97" s="26"/>
      <c r="Z97" s="26"/>
      <c r="AA97" s="27"/>
      <c r="AB97" s="26"/>
      <c r="AC97" s="26"/>
      <c r="AD97" s="27"/>
      <c r="AE97" s="27"/>
      <c r="AF97" s="27"/>
      <c r="AG97" s="27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8">
        <f t="shared" si="2"/>
        <v>3.09</v>
      </c>
    </row>
    <row r="98" spans="1:56" ht="12">
      <c r="A98" s="19">
        <f t="shared" si="3"/>
        <v>92</v>
      </c>
      <c r="B98" s="20" t="s">
        <v>230</v>
      </c>
      <c r="C98" s="21">
        <v>23</v>
      </c>
      <c r="D98" s="22" t="s">
        <v>231</v>
      </c>
      <c r="E98" s="20" t="s">
        <v>14</v>
      </c>
      <c r="F98" s="23">
        <v>38.76</v>
      </c>
      <c r="G98" s="23" t="s">
        <v>17</v>
      </c>
      <c r="H98" s="23"/>
      <c r="I98" s="23"/>
      <c r="J98" s="23">
        <v>40</v>
      </c>
      <c r="K98" s="23" t="s">
        <v>17</v>
      </c>
      <c r="L98" s="23"/>
      <c r="M98" s="23"/>
      <c r="N98" s="29"/>
      <c r="O98" s="23"/>
      <c r="P98" s="23"/>
      <c r="Q98" s="23"/>
      <c r="R98" s="23"/>
      <c r="S98" s="23"/>
      <c r="T98" s="20"/>
      <c r="U98" s="20"/>
      <c r="V98" s="24"/>
      <c r="W98" s="25"/>
      <c r="X98" s="25"/>
      <c r="Y98" s="26"/>
      <c r="Z98" s="26"/>
      <c r="AA98" s="27"/>
      <c r="AB98" s="26"/>
      <c r="AC98" s="26"/>
      <c r="AD98" s="27"/>
      <c r="AE98" s="27"/>
      <c r="AF98" s="27"/>
      <c r="AG98" s="27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8">
        <f t="shared" si="2"/>
        <v>78.75999999999999</v>
      </c>
    </row>
    <row r="99" spans="1:56" ht="12">
      <c r="A99" s="19">
        <f t="shared" si="3"/>
        <v>93</v>
      </c>
      <c r="B99" s="20" t="s">
        <v>232</v>
      </c>
      <c r="C99" s="21">
        <v>11</v>
      </c>
      <c r="D99" s="22" t="s">
        <v>233</v>
      </c>
      <c r="E99" s="20" t="s">
        <v>14</v>
      </c>
      <c r="F99" s="23">
        <v>12.75</v>
      </c>
      <c r="G99" s="23" t="s">
        <v>17</v>
      </c>
      <c r="H99" s="23"/>
      <c r="I99" s="23"/>
      <c r="J99" s="23">
        <v>11.9</v>
      </c>
      <c r="K99" s="23" t="s">
        <v>17</v>
      </c>
      <c r="L99" s="23"/>
      <c r="M99" s="23"/>
      <c r="N99" s="29"/>
      <c r="O99" s="23"/>
      <c r="P99" s="23"/>
      <c r="Q99" s="23"/>
      <c r="R99" s="23"/>
      <c r="S99" s="23"/>
      <c r="T99" s="20"/>
      <c r="U99" s="20"/>
      <c r="V99" s="24"/>
      <c r="W99" s="25"/>
      <c r="X99" s="25"/>
      <c r="Y99" s="26"/>
      <c r="Z99" s="26"/>
      <c r="AA99" s="27"/>
      <c r="AB99" s="26"/>
      <c r="AC99" s="26"/>
      <c r="AD99" s="27"/>
      <c r="AE99" s="27"/>
      <c r="AF99" s="27"/>
      <c r="AG99" s="27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8">
        <f t="shared" si="2"/>
        <v>24.65</v>
      </c>
    </row>
    <row r="100" spans="1:56" ht="12">
      <c r="A100" s="19">
        <f t="shared" si="3"/>
        <v>94</v>
      </c>
      <c r="B100" s="20" t="s">
        <v>234</v>
      </c>
      <c r="C100" s="21">
        <v>55</v>
      </c>
      <c r="D100" s="22" t="s">
        <v>235</v>
      </c>
      <c r="E100" s="20" t="s">
        <v>14</v>
      </c>
      <c r="F100" s="23"/>
      <c r="G100" s="23"/>
      <c r="H100" s="23"/>
      <c r="I100" s="23"/>
      <c r="J100" s="23"/>
      <c r="K100" s="23"/>
      <c r="L100" s="23"/>
      <c r="M100" s="23"/>
      <c r="N100" s="29"/>
      <c r="O100" s="23"/>
      <c r="P100" s="23"/>
      <c r="Q100" s="23"/>
      <c r="R100" s="23"/>
      <c r="S100" s="23"/>
      <c r="T100" s="20"/>
      <c r="U100" s="20"/>
      <c r="V100" s="24"/>
      <c r="W100" s="25"/>
      <c r="X100" s="26">
        <v>3.88</v>
      </c>
      <c r="Y100" s="27" t="s">
        <v>11</v>
      </c>
      <c r="Z100" s="26"/>
      <c r="AA100" s="27"/>
      <c r="AB100" s="26"/>
      <c r="AC100" s="26"/>
      <c r="AD100" s="27"/>
      <c r="AE100" s="27"/>
      <c r="AF100" s="27"/>
      <c r="AG100" s="27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8">
        <f t="shared" si="2"/>
        <v>3.88</v>
      </c>
    </row>
    <row r="101" spans="1:56" ht="12">
      <c r="A101" s="19">
        <f t="shared" si="3"/>
        <v>95</v>
      </c>
      <c r="B101" s="20" t="s">
        <v>236</v>
      </c>
      <c r="C101" s="21">
        <v>71</v>
      </c>
      <c r="D101" s="22" t="s">
        <v>237</v>
      </c>
      <c r="E101" s="20" t="s">
        <v>66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0"/>
      <c r="U101" s="20"/>
      <c r="V101" s="24"/>
      <c r="W101" s="25"/>
      <c r="X101" s="25"/>
      <c r="Y101" s="26"/>
      <c r="Z101" s="26"/>
      <c r="AA101" s="27"/>
      <c r="AB101" s="26">
        <v>12</v>
      </c>
      <c r="AC101" s="26" t="s">
        <v>78</v>
      </c>
      <c r="AD101" s="26">
        <v>14</v>
      </c>
      <c r="AE101" s="26" t="s">
        <v>11</v>
      </c>
      <c r="AF101" s="26">
        <v>24</v>
      </c>
      <c r="AG101" s="26" t="s">
        <v>11</v>
      </c>
      <c r="AH101" s="26">
        <v>200</v>
      </c>
      <c r="AI101" s="26" t="s">
        <v>26</v>
      </c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8">
        <f t="shared" si="2"/>
        <v>250</v>
      </c>
    </row>
    <row r="102" spans="1:56" ht="12">
      <c r="A102" s="19">
        <f t="shared" si="3"/>
        <v>96</v>
      </c>
      <c r="B102" s="20" t="s">
        <v>238</v>
      </c>
      <c r="C102" s="21">
        <v>67</v>
      </c>
      <c r="D102" s="22" t="s">
        <v>239</v>
      </c>
      <c r="E102" s="20" t="s">
        <v>14</v>
      </c>
      <c r="F102" s="23"/>
      <c r="G102" s="23"/>
      <c r="H102" s="23"/>
      <c r="I102" s="23"/>
      <c r="J102" s="23"/>
      <c r="K102" s="23"/>
      <c r="L102" s="23">
        <v>64.56</v>
      </c>
      <c r="M102" s="23" t="s">
        <v>17</v>
      </c>
      <c r="N102" s="23"/>
      <c r="O102" s="23"/>
      <c r="P102" s="23"/>
      <c r="Q102" s="23"/>
      <c r="R102" s="23"/>
      <c r="S102" s="23"/>
      <c r="T102" s="20"/>
      <c r="U102" s="20"/>
      <c r="V102" s="24"/>
      <c r="W102" s="25"/>
      <c r="X102" s="25"/>
      <c r="Y102" s="26"/>
      <c r="Z102" s="26"/>
      <c r="AA102" s="27"/>
      <c r="AB102" s="26"/>
      <c r="AC102" s="26"/>
      <c r="AD102" s="27"/>
      <c r="AE102" s="27"/>
      <c r="AF102" s="27"/>
      <c r="AG102" s="27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8">
        <f t="shared" si="2"/>
        <v>64.56</v>
      </c>
    </row>
    <row r="103" spans="1:56" ht="12">
      <c r="A103" s="19">
        <f t="shared" si="3"/>
        <v>97</v>
      </c>
      <c r="B103" s="20" t="s">
        <v>240</v>
      </c>
      <c r="C103" s="21">
        <v>436</v>
      </c>
      <c r="D103" s="22" t="s">
        <v>241</v>
      </c>
      <c r="E103" s="20" t="s">
        <v>14</v>
      </c>
      <c r="F103" s="23"/>
      <c r="G103" s="23"/>
      <c r="H103" s="23"/>
      <c r="I103" s="23"/>
      <c r="J103" s="23">
        <v>42</v>
      </c>
      <c r="K103" s="23" t="s">
        <v>17</v>
      </c>
      <c r="L103" s="23">
        <v>34.82</v>
      </c>
      <c r="M103" s="23" t="s">
        <v>17</v>
      </c>
      <c r="N103" s="23">
        <v>78.8</v>
      </c>
      <c r="O103" s="23" t="s">
        <v>11</v>
      </c>
      <c r="P103" s="23"/>
      <c r="Q103" s="23"/>
      <c r="R103" s="23"/>
      <c r="S103" s="23"/>
      <c r="T103" s="20"/>
      <c r="U103" s="20"/>
      <c r="V103" s="24"/>
      <c r="W103" s="25"/>
      <c r="X103" s="25"/>
      <c r="Y103" s="26"/>
      <c r="Z103" s="26"/>
      <c r="AA103" s="27"/>
      <c r="AB103" s="26"/>
      <c r="AC103" s="26"/>
      <c r="AD103" s="27"/>
      <c r="AE103" s="27"/>
      <c r="AF103" s="27"/>
      <c r="AG103" s="27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8">
        <f t="shared" si="2"/>
        <v>155.62</v>
      </c>
    </row>
    <row r="104" spans="1:56" ht="12">
      <c r="A104" s="19">
        <f t="shared" si="3"/>
        <v>98</v>
      </c>
      <c r="B104" s="20" t="s">
        <v>242</v>
      </c>
      <c r="C104" s="21">
        <v>530</v>
      </c>
      <c r="D104" s="22" t="s">
        <v>243</v>
      </c>
      <c r="E104" s="20" t="s">
        <v>14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0"/>
      <c r="U104" s="20"/>
      <c r="V104" s="24"/>
      <c r="W104" s="25"/>
      <c r="X104" s="25"/>
      <c r="Y104" s="26"/>
      <c r="Z104" s="26"/>
      <c r="AA104" s="27"/>
      <c r="AB104" s="26"/>
      <c r="AC104" s="26"/>
      <c r="AD104" s="27"/>
      <c r="AE104" s="27"/>
      <c r="AF104" s="27"/>
      <c r="AG104" s="27"/>
      <c r="AH104" s="26"/>
      <c r="AI104" s="26"/>
      <c r="AJ104" s="26"/>
      <c r="AK104" s="26"/>
      <c r="AL104" s="26"/>
      <c r="AM104" s="26"/>
      <c r="AN104" s="34">
        <v>1.6</v>
      </c>
      <c r="AO104" s="26" t="s">
        <v>26</v>
      </c>
      <c r="AP104" s="26">
        <v>5</v>
      </c>
      <c r="AQ104" s="26" t="s">
        <v>26</v>
      </c>
      <c r="AR104" s="26">
        <v>1.27</v>
      </c>
      <c r="AS104" s="26" t="s">
        <v>26</v>
      </c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8">
        <f t="shared" si="2"/>
        <v>7.869999999999999</v>
      </c>
    </row>
    <row r="105" spans="1:56" ht="12">
      <c r="A105" s="19">
        <f t="shared" si="3"/>
        <v>99</v>
      </c>
      <c r="B105" s="20" t="s">
        <v>244</v>
      </c>
      <c r="C105" s="21">
        <v>111</v>
      </c>
      <c r="D105" s="22" t="s">
        <v>245</v>
      </c>
      <c r="E105" s="20" t="s">
        <v>14</v>
      </c>
      <c r="F105" s="23">
        <v>38.6</v>
      </c>
      <c r="G105" s="23" t="s">
        <v>17</v>
      </c>
      <c r="H105" s="23">
        <v>88.12</v>
      </c>
      <c r="I105" s="23" t="s">
        <v>17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0"/>
      <c r="U105" s="20"/>
      <c r="V105" s="24"/>
      <c r="W105" s="25"/>
      <c r="X105" s="25"/>
      <c r="Y105" s="26"/>
      <c r="Z105" s="26"/>
      <c r="AA105" s="27"/>
      <c r="AB105" s="26"/>
      <c r="AC105" s="26"/>
      <c r="AD105" s="27"/>
      <c r="AE105" s="27"/>
      <c r="AF105" s="27"/>
      <c r="AG105" s="27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8">
        <f t="shared" si="2"/>
        <v>126.72</v>
      </c>
    </row>
    <row r="106" spans="1:56" ht="12">
      <c r="A106" s="19">
        <f t="shared" si="3"/>
        <v>100</v>
      </c>
      <c r="B106" s="20" t="s">
        <v>246</v>
      </c>
      <c r="C106" s="21">
        <v>250</v>
      </c>
      <c r="D106" s="22" t="s">
        <v>247</v>
      </c>
      <c r="E106" s="20" t="s">
        <v>88</v>
      </c>
      <c r="F106" s="23">
        <v>20</v>
      </c>
      <c r="G106" s="23" t="s">
        <v>17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0"/>
      <c r="U106" s="20"/>
      <c r="V106" s="24"/>
      <c r="W106" s="25"/>
      <c r="X106" s="25"/>
      <c r="Y106" s="26"/>
      <c r="Z106" s="26"/>
      <c r="AA106" s="27"/>
      <c r="AB106" s="26"/>
      <c r="AC106" s="26"/>
      <c r="AD106" s="27"/>
      <c r="AE106" s="27"/>
      <c r="AF106" s="27"/>
      <c r="AG106" s="27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8">
        <f t="shared" si="2"/>
        <v>20</v>
      </c>
    </row>
    <row r="107" spans="1:56" ht="12">
      <c r="A107" s="19">
        <f t="shared" si="3"/>
        <v>101</v>
      </c>
      <c r="B107" s="20" t="s">
        <v>248</v>
      </c>
      <c r="C107" s="21">
        <v>317</v>
      </c>
      <c r="D107" s="22" t="s">
        <v>249</v>
      </c>
      <c r="E107" s="20" t="s">
        <v>66</v>
      </c>
      <c r="F107" s="23"/>
      <c r="G107" s="23"/>
      <c r="H107" s="23">
        <v>6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0"/>
      <c r="U107" s="20"/>
      <c r="V107" s="24"/>
      <c r="W107" s="25"/>
      <c r="X107" s="25"/>
      <c r="Y107" s="26"/>
      <c r="Z107" s="26"/>
      <c r="AA107" s="27"/>
      <c r="AB107" s="26"/>
      <c r="AC107" s="26"/>
      <c r="AD107" s="27"/>
      <c r="AE107" s="27"/>
      <c r="AF107" s="27"/>
      <c r="AG107" s="27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8">
        <f t="shared" si="2"/>
        <v>6</v>
      </c>
    </row>
    <row r="108" spans="1:56" ht="11.25" customHeight="1">
      <c r="A108" s="19">
        <f t="shared" si="3"/>
        <v>102</v>
      </c>
      <c r="B108" s="20" t="s">
        <v>250</v>
      </c>
      <c r="C108" s="21">
        <v>97</v>
      </c>
      <c r="D108" s="22" t="s">
        <v>251</v>
      </c>
      <c r="E108" s="20" t="s">
        <v>14</v>
      </c>
      <c r="F108" s="23">
        <v>22.53</v>
      </c>
      <c r="G108" s="23" t="s">
        <v>17</v>
      </c>
      <c r="H108" s="23"/>
      <c r="I108" s="23"/>
      <c r="J108" s="23">
        <v>24.05</v>
      </c>
      <c r="K108" s="23" t="s">
        <v>17</v>
      </c>
      <c r="L108" s="23"/>
      <c r="M108" s="23"/>
      <c r="N108" s="23"/>
      <c r="O108" s="23"/>
      <c r="P108" s="23"/>
      <c r="Q108" s="23"/>
      <c r="R108" s="23"/>
      <c r="S108" s="23"/>
      <c r="T108" s="23">
        <v>5.6</v>
      </c>
      <c r="U108" s="43" t="s">
        <v>11</v>
      </c>
      <c r="V108" s="24"/>
      <c r="W108" s="25"/>
      <c r="X108" s="25"/>
      <c r="Y108" s="26"/>
      <c r="Z108" s="26"/>
      <c r="AA108" s="27"/>
      <c r="AB108" s="26"/>
      <c r="AC108" s="26"/>
      <c r="AD108" s="27"/>
      <c r="AE108" s="27"/>
      <c r="AF108" s="27"/>
      <c r="AG108" s="27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8">
        <f t="shared" si="2"/>
        <v>52.18</v>
      </c>
    </row>
    <row r="109" spans="1:56" ht="12">
      <c r="A109" s="19">
        <f t="shared" si="3"/>
        <v>103</v>
      </c>
      <c r="B109" s="20" t="s">
        <v>252</v>
      </c>
      <c r="C109" s="21">
        <v>89</v>
      </c>
      <c r="D109" s="22" t="s">
        <v>253</v>
      </c>
      <c r="E109" s="20" t="s">
        <v>14</v>
      </c>
      <c r="F109" s="23"/>
      <c r="G109" s="23"/>
      <c r="H109" s="23">
        <v>6.03</v>
      </c>
      <c r="I109" s="23" t="s">
        <v>17</v>
      </c>
      <c r="J109" s="23">
        <v>8.44</v>
      </c>
      <c r="K109" s="23" t="s">
        <v>17</v>
      </c>
      <c r="L109" s="23"/>
      <c r="M109" s="23"/>
      <c r="N109" s="23"/>
      <c r="O109" s="23"/>
      <c r="P109" s="23"/>
      <c r="Q109" s="23"/>
      <c r="R109" s="23"/>
      <c r="S109" s="23"/>
      <c r="T109" s="20"/>
      <c r="U109" s="20"/>
      <c r="V109" s="24"/>
      <c r="W109" s="25"/>
      <c r="X109" s="25"/>
      <c r="Y109" s="26"/>
      <c r="Z109" s="26"/>
      <c r="AA109" s="27"/>
      <c r="AB109" s="26"/>
      <c r="AC109" s="26"/>
      <c r="AD109" s="27"/>
      <c r="AE109" s="27"/>
      <c r="AF109" s="27"/>
      <c r="AG109" s="27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8">
        <f t="shared" si="2"/>
        <v>14.469999999999999</v>
      </c>
    </row>
    <row r="110" spans="1:56" ht="12">
      <c r="A110" s="19">
        <f t="shared" si="3"/>
        <v>104</v>
      </c>
      <c r="B110" s="20" t="s">
        <v>254</v>
      </c>
      <c r="C110" s="21">
        <v>37</v>
      </c>
      <c r="D110" s="22" t="s">
        <v>255</v>
      </c>
      <c r="E110" s="20" t="s">
        <v>14</v>
      </c>
      <c r="F110" s="23"/>
      <c r="G110" s="23"/>
      <c r="H110" s="23">
        <v>26.2</v>
      </c>
      <c r="I110" s="23" t="s">
        <v>17</v>
      </c>
      <c r="J110" s="23">
        <v>63.53</v>
      </c>
      <c r="K110" s="23" t="s">
        <v>17</v>
      </c>
      <c r="L110" s="23">
        <v>17.33</v>
      </c>
      <c r="M110" s="23" t="s">
        <v>17</v>
      </c>
      <c r="N110" s="23"/>
      <c r="O110" s="23"/>
      <c r="P110" s="23"/>
      <c r="Q110" s="23"/>
      <c r="R110" s="23"/>
      <c r="S110" s="23"/>
      <c r="T110" s="20"/>
      <c r="U110" s="20"/>
      <c r="V110" s="24"/>
      <c r="W110" s="25"/>
      <c r="X110" s="25"/>
      <c r="Y110" s="26"/>
      <c r="Z110" s="26"/>
      <c r="AA110" s="27"/>
      <c r="AB110" s="26"/>
      <c r="AC110" s="26"/>
      <c r="AD110" s="27"/>
      <c r="AE110" s="27"/>
      <c r="AF110" s="27"/>
      <c r="AG110" s="27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8">
        <f t="shared" si="2"/>
        <v>107.06</v>
      </c>
    </row>
    <row r="111" spans="1:56" ht="12">
      <c r="A111" s="19">
        <f t="shared" si="3"/>
        <v>105</v>
      </c>
      <c r="B111" s="20" t="s">
        <v>256</v>
      </c>
      <c r="C111" s="21">
        <v>54</v>
      </c>
      <c r="D111" s="22" t="s">
        <v>257</v>
      </c>
      <c r="E111" s="20" t="s">
        <v>14</v>
      </c>
      <c r="F111" s="23"/>
      <c r="G111" s="23"/>
      <c r="H111" s="23"/>
      <c r="I111" s="23"/>
      <c r="J111" s="23">
        <v>2.74</v>
      </c>
      <c r="K111" s="23" t="s">
        <v>17</v>
      </c>
      <c r="L111" s="23"/>
      <c r="M111" s="23"/>
      <c r="N111" s="23"/>
      <c r="O111" s="23"/>
      <c r="P111" s="23"/>
      <c r="Q111" s="23"/>
      <c r="R111" s="23"/>
      <c r="S111" s="23"/>
      <c r="T111" s="20"/>
      <c r="U111" s="20"/>
      <c r="V111" s="24"/>
      <c r="W111" s="25"/>
      <c r="X111" s="25"/>
      <c r="Y111" s="26"/>
      <c r="Z111" s="26"/>
      <c r="AA111" s="27"/>
      <c r="AB111" s="26"/>
      <c r="AC111" s="26"/>
      <c r="AD111" s="27"/>
      <c r="AE111" s="27"/>
      <c r="AF111" s="27"/>
      <c r="AG111" s="27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8">
        <f t="shared" si="2"/>
        <v>2.74</v>
      </c>
    </row>
    <row r="112" spans="1:56" ht="12">
      <c r="A112" s="19">
        <f t="shared" si="3"/>
        <v>106</v>
      </c>
      <c r="B112" s="20" t="s">
        <v>258</v>
      </c>
      <c r="C112" s="21">
        <v>134</v>
      </c>
      <c r="D112" s="22" t="s">
        <v>259</v>
      </c>
      <c r="E112" s="20" t="s">
        <v>160</v>
      </c>
      <c r="F112" s="23">
        <v>8.84</v>
      </c>
      <c r="G112" s="23" t="s">
        <v>17</v>
      </c>
      <c r="H112" s="23">
        <v>13.43</v>
      </c>
      <c r="I112" s="23" t="s">
        <v>17</v>
      </c>
      <c r="J112" s="23">
        <v>12.49</v>
      </c>
      <c r="K112" s="23" t="s">
        <v>17</v>
      </c>
      <c r="L112" s="23">
        <v>13.6</v>
      </c>
      <c r="M112" s="23" t="s">
        <v>17</v>
      </c>
      <c r="N112" s="23">
        <v>116.29</v>
      </c>
      <c r="O112" s="23" t="s">
        <v>17</v>
      </c>
      <c r="P112" s="29">
        <v>85</v>
      </c>
      <c r="Q112" s="23" t="s">
        <v>11</v>
      </c>
      <c r="R112" s="23"/>
      <c r="S112" s="23"/>
      <c r="T112" s="20"/>
      <c r="U112" s="20"/>
      <c r="V112" s="24"/>
      <c r="W112" s="25"/>
      <c r="X112" s="25"/>
      <c r="Y112" s="26"/>
      <c r="Z112" s="26"/>
      <c r="AA112" s="27"/>
      <c r="AB112" s="26"/>
      <c r="AC112" s="26"/>
      <c r="AD112" s="27"/>
      <c r="AE112" s="27"/>
      <c r="AF112" s="27"/>
      <c r="AG112" s="27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8">
        <f t="shared" si="2"/>
        <v>249.65</v>
      </c>
    </row>
    <row r="113" spans="1:56" ht="12">
      <c r="A113" s="19">
        <f t="shared" si="3"/>
        <v>107</v>
      </c>
      <c r="B113" s="20" t="s">
        <v>260</v>
      </c>
      <c r="C113" s="21">
        <v>110</v>
      </c>
      <c r="D113" s="22" t="s">
        <v>261</v>
      </c>
      <c r="E113" s="20" t="s">
        <v>160</v>
      </c>
      <c r="F113" s="23">
        <v>17</v>
      </c>
      <c r="G113" s="23" t="s">
        <v>17</v>
      </c>
      <c r="H113" s="23">
        <v>12.75</v>
      </c>
      <c r="I113" s="23" t="s">
        <v>17</v>
      </c>
      <c r="J113" s="23"/>
      <c r="K113" s="23"/>
      <c r="L113" s="23">
        <v>15</v>
      </c>
      <c r="M113" s="23" t="s">
        <v>11</v>
      </c>
      <c r="N113" s="23"/>
      <c r="O113" s="23"/>
      <c r="P113" s="23"/>
      <c r="Q113" s="23"/>
      <c r="R113" s="23"/>
      <c r="S113" s="23"/>
      <c r="T113" s="20"/>
      <c r="U113" s="20"/>
      <c r="V113" s="24"/>
      <c r="W113" s="25"/>
      <c r="X113" s="25"/>
      <c r="Y113" s="26"/>
      <c r="Z113" s="26"/>
      <c r="AA113" s="27"/>
      <c r="AB113" s="26"/>
      <c r="AC113" s="26"/>
      <c r="AD113" s="27"/>
      <c r="AE113" s="27"/>
      <c r="AF113" s="27"/>
      <c r="AG113" s="27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8">
        <f t="shared" si="2"/>
        <v>44.75</v>
      </c>
    </row>
    <row r="114" spans="1:56" ht="24">
      <c r="A114" s="19">
        <f t="shared" si="3"/>
        <v>108</v>
      </c>
      <c r="B114" s="20" t="s">
        <v>262</v>
      </c>
      <c r="C114" s="21">
        <v>414</v>
      </c>
      <c r="D114" s="22" t="s">
        <v>263</v>
      </c>
      <c r="E114" s="20" t="s">
        <v>160</v>
      </c>
      <c r="F114" s="23"/>
      <c r="G114" s="23"/>
      <c r="H114" s="23"/>
      <c r="I114" s="23"/>
      <c r="J114" s="23"/>
      <c r="K114" s="23"/>
      <c r="L114" s="23">
        <v>34.7</v>
      </c>
      <c r="M114" s="23" t="s">
        <v>11</v>
      </c>
      <c r="N114" s="23"/>
      <c r="O114" s="23"/>
      <c r="P114" s="23"/>
      <c r="Q114" s="23" t="s">
        <v>447</v>
      </c>
      <c r="R114" s="99" t="s">
        <v>264</v>
      </c>
      <c r="S114" s="23">
        <v>0.809</v>
      </c>
      <c r="T114" s="20"/>
      <c r="U114" s="20"/>
      <c r="V114" s="98" t="s">
        <v>265</v>
      </c>
      <c r="W114" s="25">
        <v>1</v>
      </c>
      <c r="X114" s="25"/>
      <c r="Y114" s="26"/>
      <c r="Z114" s="26"/>
      <c r="AA114" s="27"/>
      <c r="AB114" s="26"/>
      <c r="AC114" s="26"/>
      <c r="AD114" s="27"/>
      <c r="AE114" s="27"/>
      <c r="AF114" s="27"/>
      <c r="AG114" s="27">
        <v>1</v>
      </c>
      <c r="AH114" s="26">
        <v>1</v>
      </c>
      <c r="AI114" s="26"/>
      <c r="AJ114" s="26">
        <v>1</v>
      </c>
      <c r="AK114" s="26">
        <v>1</v>
      </c>
      <c r="AL114" s="26">
        <v>1</v>
      </c>
      <c r="AM114" s="26"/>
      <c r="AN114" s="26"/>
      <c r="AO114" s="26"/>
      <c r="AP114" s="26">
        <v>1</v>
      </c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8">
        <f t="shared" si="2"/>
        <v>42.509</v>
      </c>
    </row>
    <row r="115" spans="1:56" ht="12">
      <c r="A115" s="19">
        <f t="shared" si="3"/>
        <v>109</v>
      </c>
      <c r="B115" s="20" t="s">
        <v>266</v>
      </c>
      <c r="C115" s="21">
        <v>158</v>
      </c>
      <c r="D115" s="22" t="s">
        <v>267</v>
      </c>
      <c r="E115" s="20" t="s">
        <v>160</v>
      </c>
      <c r="F115" s="23">
        <v>14.81</v>
      </c>
      <c r="G115" s="23" t="s">
        <v>17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0"/>
      <c r="U115" s="20"/>
      <c r="V115" s="24"/>
      <c r="W115" s="25"/>
      <c r="X115" s="25"/>
      <c r="Y115" s="26"/>
      <c r="Z115" s="26"/>
      <c r="AA115" s="27"/>
      <c r="AB115" s="26"/>
      <c r="AC115" s="26"/>
      <c r="AD115" s="27"/>
      <c r="AE115" s="27"/>
      <c r="AF115" s="27"/>
      <c r="AG115" s="27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8">
        <f t="shared" si="2"/>
        <v>14.81</v>
      </c>
    </row>
    <row r="116" spans="1:56" ht="12">
      <c r="A116" s="19">
        <f t="shared" si="3"/>
        <v>110</v>
      </c>
      <c r="B116" s="20" t="s">
        <v>268</v>
      </c>
      <c r="C116" s="21">
        <v>458</v>
      </c>
      <c r="D116" s="22" t="s">
        <v>269</v>
      </c>
      <c r="E116" s="20" t="s">
        <v>91</v>
      </c>
      <c r="F116" s="23"/>
      <c r="G116" s="23"/>
      <c r="H116" s="23"/>
      <c r="I116" s="23"/>
      <c r="J116" s="23"/>
      <c r="K116" s="23"/>
      <c r="L116" s="23">
        <v>0.18</v>
      </c>
      <c r="M116" s="23" t="s">
        <v>17</v>
      </c>
      <c r="N116" s="23">
        <v>0.66</v>
      </c>
      <c r="O116" s="23" t="s">
        <v>11</v>
      </c>
      <c r="P116" s="23">
        <v>8.06</v>
      </c>
      <c r="Q116" s="23" t="s">
        <v>11</v>
      </c>
      <c r="R116" s="23"/>
      <c r="S116" s="23"/>
      <c r="T116" s="20"/>
      <c r="U116" s="20"/>
      <c r="V116" s="24"/>
      <c r="W116" s="25"/>
      <c r="X116" s="26">
        <v>2.42</v>
      </c>
      <c r="Y116" s="27" t="s">
        <v>11</v>
      </c>
      <c r="Z116" s="26"/>
      <c r="AA116" s="27"/>
      <c r="AB116" s="26">
        <v>949.39</v>
      </c>
      <c r="AC116" s="26" t="s">
        <v>11</v>
      </c>
      <c r="AD116" s="26">
        <v>2819.71</v>
      </c>
      <c r="AE116" s="26" t="s">
        <v>11</v>
      </c>
      <c r="AF116" s="27">
        <v>6467.37</v>
      </c>
      <c r="AG116" s="26" t="s">
        <v>11</v>
      </c>
      <c r="AH116" s="44">
        <v>18318</v>
      </c>
      <c r="AI116" s="26" t="s">
        <v>26</v>
      </c>
      <c r="AJ116" s="45">
        <v>18381</v>
      </c>
      <c r="AK116" s="26" t="s">
        <v>26</v>
      </c>
      <c r="AL116" s="46">
        <v>55000</v>
      </c>
      <c r="AM116" s="26" t="s">
        <v>26</v>
      </c>
      <c r="AN116" s="46">
        <v>130000</v>
      </c>
      <c r="AO116" s="26" t="s">
        <v>78</v>
      </c>
      <c r="AP116" s="26">
        <v>1368</v>
      </c>
      <c r="AQ116" s="26" t="s">
        <v>26</v>
      </c>
      <c r="AR116" s="26"/>
      <c r="AS116" s="26"/>
      <c r="AT116" s="26">
        <f>766+59+200</f>
        <v>1025</v>
      </c>
      <c r="AU116" s="26" t="s">
        <v>28</v>
      </c>
      <c r="AV116" s="26">
        <v>59</v>
      </c>
      <c r="AW116" s="26" t="s">
        <v>28</v>
      </c>
      <c r="AX116" s="26"/>
      <c r="AY116" s="26"/>
      <c r="AZ116" s="26">
        <v>872</v>
      </c>
      <c r="BA116" s="26" t="s">
        <v>434</v>
      </c>
      <c r="BB116" s="26">
        <f>VLOOKUP(C116,'[1]2017 div total'!$C$5:$D$30,2,0)</f>
        <v>2410</v>
      </c>
      <c r="BC116" s="110" t="s">
        <v>434</v>
      </c>
      <c r="BD116" s="28">
        <f t="shared" si="2"/>
        <v>237680.79</v>
      </c>
    </row>
    <row r="117" spans="1:56" ht="12">
      <c r="A117" s="19">
        <f t="shared" si="3"/>
        <v>111</v>
      </c>
      <c r="B117" s="20" t="s">
        <v>270</v>
      </c>
      <c r="C117" s="21">
        <v>214</v>
      </c>
      <c r="D117" s="22" t="s">
        <v>271</v>
      </c>
      <c r="E117" s="20" t="s">
        <v>14</v>
      </c>
      <c r="F117" s="23">
        <v>8.44</v>
      </c>
      <c r="G117" s="23" t="s">
        <v>17</v>
      </c>
      <c r="H117" s="23"/>
      <c r="I117" s="23"/>
      <c r="J117" s="23"/>
      <c r="K117" s="23"/>
      <c r="L117" s="23"/>
      <c r="M117" s="23"/>
      <c r="N117" s="23"/>
      <c r="O117" s="23"/>
      <c r="P117" s="23">
        <v>7.7</v>
      </c>
      <c r="Q117" s="23" t="s">
        <v>11</v>
      </c>
      <c r="R117" s="23">
        <v>6.27</v>
      </c>
      <c r="S117" s="23" t="s">
        <v>11</v>
      </c>
      <c r="T117" s="29">
        <v>6</v>
      </c>
      <c r="U117" s="20" t="s">
        <v>11</v>
      </c>
      <c r="V117" s="24"/>
      <c r="W117" s="25"/>
      <c r="X117" s="26">
        <v>9</v>
      </c>
      <c r="Y117" s="27" t="s">
        <v>11</v>
      </c>
      <c r="Z117" s="26"/>
      <c r="AA117" s="27"/>
      <c r="AB117" s="26"/>
      <c r="AC117" s="26"/>
      <c r="AD117" s="27"/>
      <c r="AE117" s="27"/>
      <c r="AF117" s="27"/>
      <c r="AG117" s="27"/>
      <c r="AH117" s="26"/>
      <c r="AI117" s="26"/>
      <c r="AJ117" s="26">
        <v>11.9</v>
      </c>
      <c r="AK117" s="26" t="s">
        <v>26</v>
      </c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>
        <v>91</v>
      </c>
      <c r="BA117" s="26" t="s">
        <v>78</v>
      </c>
      <c r="BB117" s="26"/>
      <c r="BC117" s="26"/>
      <c r="BD117" s="28">
        <f t="shared" si="2"/>
        <v>140.31</v>
      </c>
    </row>
    <row r="118" spans="1:56" ht="12">
      <c r="A118" s="19">
        <f t="shared" si="3"/>
        <v>112</v>
      </c>
      <c r="B118" s="20" t="s">
        <v>272</v>
      </c>
      <c r="C118" s="21">
        <v>22</v>
      </c>
      <c r="D118" s="22" t="s">
        <v>273</v>
      </c>
      <c r="E118" s="20" t="s">
        <v>14</v>
      </c>
      <c r="F118" s="23">
        <v>32.3</v>
      </c>
      <c r="G118" s="23" t="s">
        <v>17</v>
      </c>
      <c r="H118" s="23">
        <v>39.85</v>
      </c>
      <c r="I118" s="23" t="s">
        <v>17</v>
      </c>
      <c r="J118" s="23">
        <v>32.3</v>
      </c>
      <c r="K118" s="23" t="s">
        <v>17</v>
      </c>
      <c r="L118" s="23">
        <v>98</v>
      </c>
      <c r="M118" s="23" t="s">
        <v>17</v>
      </c>
      <c r="N118" s="29">
        <v>85</v>
      </c>
      <c r="O118" s="23" t="s">
        <v>11</v>
      </c>
      <c r="P118" s="23"/>
      <c r="Q118" s="23"/>
      <c r="R118" s="23"/>
      <c r="S118" s="23"/>
      <c r="T118" s="20"/>
      <c r="U118" s="20"/>
      <c r="V118" s="41"/>
      <c r="W118" s="27"/>
      <c r="X118" s="26">
        <v>100</v>
      </c>
      <c r="Y118" s="27" t="s">
        <v>11</v>
      </c>
      <c r="Z118" s="26"/>
      <c r="AA118" s="27"/>
      <c r="AB118" s="26"/>
      <c r="AC118" s="26"/>
      <c r="AD118" s="26">
        <v>51</v>
      </c>
      <c r="AE118" s="26" t="s">
        <v>27</v>
      </c>
      <c r="AF118" s="26">
        <v>51</v>
      </c>
      <c r="AG118" s="26" t="s">
        <v>11</v>
      </c>
      <c r="AH118" s="26">
        <v>60</v>
      </c>
      <c r="AI118" s="26" t="s">
        <v>26</v>
      </c>
      <c r="AJ118" s="26">
        <v>60</v>
      </c>
      <c r="AK118" s="26" t="s">
        <v>26</v>
      </c>
      <c r="AL118" s="26">
        <v>70</v>
      </c>
      <c r="AM118" s="26" t="s">
        <v>26</v>
      </c>
      <c r="AN118" s="26">
        <v>80</v>
      </c>
      <c r="AO118" s="26" t="s">
        <v>26</v>
      </c>
      <c r="AP118" s="26">
        <v>90</v>
      </c>
      <c r="AQ118" s="26" t="s">
        <v>78</v>
      </c>
      <c r="AR118" s="26">
        <v>100</v>
      </c>
      <c r="AS118" s="26" t="s">
        <v>78</v>
      </c>
      <c r="AT118" s="26">
        <v>110</v>
      </c>
      <c r="AU118" s="26" t="s">
        <v>78</v>
      </c>
      <c r="AV118" s="26">
        <v>120</v>
      </c>
      <c r="AW118" s="26" t="s">
        <v>78</v>
      </c>
      <c r="AX118" s="26">
        <v>130</v>
      </c>
      <c r="AY118" s="26" t="s">
        <v>78</v>
      </c>
      <c r="AZ118" s="26">
        <v>150</v>
      </c>
      <c r="BA118" s="26" t="s">
        <v>78</v>
      </c>
      <c r="BB118" s="26">
        <f>VLOOKUP(C118,'[1]2017 div total'!$C$5:$D$30,2,0)</f>
        <v>170</v>
      </c>
      <c r="BC118" s="110" t="s">
        <v>78</v>
      </c>
      <c r="BD118" s="28">
        <f t="shared" si="2"/>
        <v>1629.45</v>
      </c>
    </row>
    <row r="119" spans="1:56" ht="12">
      <c r="A119" s="19">
        <f t="shared" si="3"/>
        <v>113</v>
      </c>
      <c r="B119" s="20" t="s">
        <v>274</v>
      </c>
      <c r="C119" s="21">
        <v>464</v>
      </c>
      <c r="D119" s="22" t="s">
        <v>275</v>
      </c>
      <c r="E119" s="20" t="s">
        <v>160</v>
      </c>
      <c r="F119" s="23"/>
      <c r="G119" s="23"/>
      <c r="H119" s="23"/>
      <c r="I119" s="23"/>
      <c r="J119" s="23"/>
      <c r="K119" s="23"/>
      <c r="L119" s="23"/>
      <c r="M119" s="23"/>
      <c r="N119" s="23">
        <v>20.6</v>
      </c>
      <c r="O119" s="23" t="s">
        <v>276</v>
      </c>
      <c r="P119" s="23"/>
      <c r="Q119" s="23"/>
      <c r="R119" s="23"/>
      <c r="S119" s="23"/>
      <c r="T119" s="20"/>
      <c r="U119" s="20"/>
      <c r="V119" s="41"/>
      <c r="W119" s="27"/>
      <c r="X119" s="27"/>
      <c r="Y119" s="26"/>
      <c r="Z119" s="26"/>
      <c r="AA119" s="27"/>
      <c r="AB119" s="26"/>
      <c r="AC119" s="26"/>
      <c r="AD119" s="27"/>
      <c r="AE119" s="27"/>
      <c r="AF119" s="27"/>
      <c r="AG119" s="27"/>
      <c r="AH119" s="26"/>
      <c r="AI119" s="26"/>
      <c r="AJ119" s="26"/>
      <c r="AK119" s="26"/>
      <c r="AL119" s="26"/>
      <c r="AM119" s="26"/>
      <c r="AN119" s="26">
        <v>20</v>
      </c>
      <c r="AO119" s="26" t="s">
        <v>26</v>
      </c>
      <c r="AP119" s="26">
        <v>10</v>
      </c>
      <c r="AQ119" s="26" t="s">
        <v>26</v>
      </c>
      <c r="AR119" s="26"/>
      <c r="AS119" s="26"/>
      <c r="AT119" s="26"/>
      <c r="AU119" s="26"/>
      <c r="AV119" s="26"/>
      <c r="AW119" s="26"/>
      <c r="AX119" s="26">
        <v>30</v>
      </c>
      <c r="AY119" s="26" t="s">
        <v>26</v>
      </c>
      <c r="AZ119" s="26">
        <v>50</v>
      </c>
      <c r="BA119" s="26"/>
      <c r="BB119" s="26">
        <f>VLOOKUP(C119,'[1]2017 div total'!$C$5:$D$30,2,0)</f>
        <v>50</v>
      </c>
      <c r="BC119" s="110"/>
      <c r="BD119" s="28">
        <f t="shared" si="2"/>
        <v>180.6</v>
      </c>
    </row>
    <row r="120" spans="1:56" ht="12">
      <c r="A120" s="19">
        <f t="shared" si="3"/>
        <v>114</v>
      </c>
      <c r="B120" s="20" t="s">
        <v>277</v>
      </c>
      <c r="C120" s="21">
        <v>44</v>
      </c>
      <c r="D120" s="22" t="s">
        <v>278</v>
      </c>
      <c r="E120" s="20" t="s">
        <v>14</v>
      </c>
      <c r="F120" s="23"/>
      <c r="G120" s="23"/>
      <c r="H120" s="23">
        <v>10.59</v>
      </c>
      <c r="I120" s="23" t="s">
        <v>17</v>
      </c>
      <c r="J120" s="23">
        <v>5.48</v>
      </c>
      <c r="K120" s="23" t="s">
        <v>17</v>
      </c>
      <c r="L120" s="23"/>
      <c r="M120" s="23"/>
      <c r="N120" s="23"/>
      <c r="O120" s="23"/>
      <c r="P120" s="23"/>
      <c r="Q120" s="23"/>
      <c r="R120" s="23">
        <v>28.6</v>
      </c>
      <c r="S120" s="23" t="s">
        <v>11</v>
      </c>
      <c r="T120" s="20"/>
      <c r="U120" s="20"/>
      <c r="V120" s="41"/>
      <c r="W120" s="27"/>
      <c r="X120" s="27"/>
      <c r="Y120" s="26"/>
      <c r="Z120" s="26"/>
      <c r="AA120" s="27"/>
      <c r="AB120" s="26"/>
      <c r="AC120" s="26"/>
      <c r="AD120" s="26">
        <v>16.25</v>
      </c>
      <c r="AE120" s="26" t="s">
        <v>11</v>
      </c>
      <c r="AF120" s="26">
        <v>18.12</v>
      </c>
      <c r="AG120" s="26" t="s">
        <v>279</v>
      </c>
      <c r="AH120" s="26">
        <v>36</v>
      </c>
      <c r="AI120" s="26" t="s">
        <v>26</v>
      </c>
      <c r="AJ120" s="26">
        <v>45</v>
      </c>
      <c r="AK120" s="26" t="s">
        <v>26</v>
      </c>
      <c r="AL120" s="26">
        <v>56</v>
      </c>
      <c r="AM120" s="26" t="s">
        <v>26</v>
      </c>
      <c r="AN120" s="26">
        <v>56</v>
      </c>
      <c r="AO120" s="26" t="s">
        <v>26</v>
      </c>
      <c r="AP120" s="26">
        <v>56</v>
      </c>
      <c r="AQ120" s="26" t="s">
        <v>26</v>
      </c>
      <c r="AR120" s="26">
        <v>56</v>
      </c>
      <c r="AS120" s="26" t="s">
        <v>26</v>
      </c>
      <c r="AT120" s="26">
        <v>65</v>
      </c>
      <c r="AU120" s="26" t="s">
        <v>26</v>
      </c>
      <c r="AV120" s="26">
        <v>82</v>
      </c>
      <c r="AW120" s="26" t="s">
        <v>26</v>
      </c>
      <c r="AX120" s="26">
        <v>108</v>
      </c>
      <c r="AY120" s="26" t="s">
        <v>26</v>
      </c>
      <c r="AZ120" s="26">
        <v>108</v>
      </c>
      <c r="BA120" s="26" t="s">
        <v>437</v>
      </c>
      <c r="BB120" s="26">
        <f>VLOOKUP(C120,'[1]2017 div total'!$C$5:$D$30,2,0)</f>
        <v>108</v>
      </c>
      <c r="BC120" s="110" t="s">
        <v>437</v>
      </c>
      <c r="BD120" s="28">
        <f t="shared" si="2"/>
        <v>855.04</v>
      </c>
    </row>
    <row r="121" spans="1:56" ht="12">
      <c r="A121" s="19">
        <f t="shared" si="3"/>
        <v>115</v>
      </c>
      <c r="B121" s="20" t="s">
        <v>280</v>
      </c>
      <c r="C121" s="21">
        <v>441</v>
      </c>
      <c r="D121" s="22" t="s">
        <v>281</v>
      </c>
      <c r="E121" s="20" t="s">
        <v>14</v>
      </c>
      <c r="F121" s="23"/>
      <c r="G121" s="23"/>
      <c r="H121" s="23"/>
      <c r="I121" s="23"/>
      <c r="J121" s="23">
        <v>3.26</v>
      </c>
      <c r="K121" s="23" t="s">
        <v>17</v>
      </c>
      <c r="L121" s="23"/>
      <c r="M121" s="23"/>
      <c r="N121" s="23">
        <v>9.27</v>
      </c>
      <c r="O121" s="23" t="s">
        <v>11</v>
      </c>
      <c r="P121" s="23"/>
      <c r="Q121" s="23"/>
      <c r="R121" s="23"/>
      <c r="S121" s="23"/>
      <c r="T121" s="20"/>
      <c r="U121" s="20"/>
      <c r="V121" s="47">
        <v>13</v>
      </c>
      <c r="W121" s="27" t="s">
        <v>11</v>
      </c>
      <c r="X121" s="26">
        <v>23</v>
      </c>
      <c r="Y121" s="27" t="s">
        <v>11</v>
      </c>
      <c r="Z121" s="26"/>
      <c r="AA121" s="27"/>
      <c r="AB121" s="26"/>
      <c r="AC121" s="26"/>
      <c r="AD121" s="27"/>
      <c r="AE121" s="27"/>
      <c r="AF121" s="27"/>
      <c r="AG121" s="27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>
        <v>300</v>
      </c>
      <c r="AS121" s="26" t="s">
        <v>26</v>
      </c>
      <c r="AT121" s="26">
        <v>200</v>
      </c>
      <c r="AU121" s="26" t="s">
        <v>26</v>
      </c>
      <c r="AV121" s="26"/>
      <c r="AW121" s="26"/>
      <c r="AX121" s="26">
        <v>200</v>
      </c>
      <c r="AY121" s="26" t="s">
        <v>78</v>
      </c>
      <c r="AZ121" s="26"/>
      <c r="BA121" s="26"/>
      <c r="BB121" s="26"/>
      <c r="BC121" s="26"/>
      <c r="BD121" s="28">
        <f t="shared" si="2"/>
        <v>748.53</v>
      </c>
    </row>
    <row r="122" spans="1:56" ht="12">
      <c r="A122" s="19">
        <f t="shared" si="3"/>
        <v>116</v>
      </c>
      <c r="B122" s="48" t="s">
        <v>282</v>
      </c>
      <c r="C122" s="49">
        <v>5</v>
      </c>
      <c r="D122" s="50" t="s">
        <v>283</v>
      </c>
      <c r="E122" s="48" t="s">
        <v>14</v>
      </c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>
        <v>50</v>
      </c>
      <c r="S122" s="51" t="s">
        <v>11</v>
      </c>
      <c r="T122" s="48">
        <v>60</v>
      </c>
      <c r="U122" s="48" t="s">
        <v>11</v>
      </c>
      <c r="V122" s="52">
        <v>60</v>
      </c>
      <c r="W122" s="53" t="s">
        <v>11</v>
      </c>
      <c r="X122" s="53"/>
      <c r="Y122" s="54"/>
      <c r="Z122" s="54">
        <v>50</v>
      </c>
      <c r="AA122" s="53" t="s">
        <v>11</v>
      </c>
      <c r="AB122" s="54">
        <v>50</v>
      </c>
      <c r="AC122" s="53" t="s">
        <v>11</v>
      </c>
      <c r="AD122" s="54">
        <v>50</v>
      </c>
      <c r="AE122" s="54" t="s">
        <v>11</v>
      </c>
      <c r="AF122" s="54">
        <v>50</v>
      </c>
      <c r="AG122" s="54" t="s">
        <v>11</v>
      </c>
      <c r="AH122" s="54">
        <v>50</v>
      </c>
      <c r="AI122" s="54" t="s">
        <v>26</v>
      </c>
      <c r="AJ122" s="54">
        <v>20</v>
      </c>
      <c r="AK122" s="54" t="s">
        <v>26</v>
      </c>
      <c r="AL122" s="54">
        <v>50</v>
      </c>
      <c r="AM122" s="54" t="s">
        <v>26</v>
      </c>
      <c r="AN122" s="54">
        <v>50</v>
      </c>
      <c r="AO122" s="54" t="s">
        <v>26</v>
      </c>
      <c r="AP122" s="54">
        <v>60</v>
      </c>
      <c r="AQ122" s="54" t="s">
        <v>26</v>
      </c>
      <c r="AR122" s="54">
        <v>60</v>
      </c>
      <c r="AS122" s="54" t="s">
        <v>26</v>
      </c>
      <c r="AT122" s="54"/>
      <c r="AU122" s="54"/>
      <c r="AV122" s="26"/>
      <c r="AW122" s="26"/>
      <c r="AX122" s="26"/>
      <c r="AY122" s="26"/>
      <c r="AZ122" s="26"/>
      <c r="BA122" s="26"/>
      <c r="BB122" s="26"/>
      <c r="BC122" s="26"/>
      <c r="BD122" s="28">
        <f t="shared" si="2"/>
        <v>660</v>
      </c>
    </row>
    <row r="123" spans="1:56" ht="12">
      <c r="A123" s="19">
        <f t="shared" si="3"/>
        <v>117</v>
      </c>
      <c r="B123" s="20" t="s">
        <v>284</v>
      </c>
      <c r="C123" s="21">
        <v>188</v>
      </c>
      <c r="D123" s="22" t="s">
        <v>285</v>
      </c>
      <c r="E123" s="20" t="s">
        <v>14</v>
      </c>
      <c r="F123" s="23">
        <v>12.63</v>
      </c>
      <c r="G123" s="23" t="s">
        <v>17</v>
      </c>
      <c r="H123" s="23"/>
      <c r="I123" s="23"/>
      <c r="J123" s="23"/>
      <c r="K123" s="23"/>
      <c r="L123" s="23"/>
      <c r="M123" s="23"/>
      <c r="N123" s="23">
        <v>32</v>
      </c>
      <c r="O123" s="23" t="s">
        <v>47</v>
      </c>
      <c r="P123" s="23"/>
      <c r="Q123" s="23"/>
      <c r="R123" s="23"/>
      <c r="S123" s="23"/>
      <c r="T123" s="20"/>
      <c r="U123" s="20"/>
      <c r="V123" s="41"/>
      <c r="W123" s="27"/>
      <c r="X123" s="27"/>
      <c r="Y123" s="26"/>
      <c r="Z123" s="26"/>
      <c r="AA123" s="27"/>
      <c r="AB123" s="26"/>
      <c r="AC123" s="26"/>
      <c r="AD123" s="27"/>
      <c r="AE123" s="27"/>
      <c r="AF123" s="27"/>
      <c r="AG123" s="27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8">
        <f t="shared" si="2"/>
        <v>44.63</v>
      </c>
    </row>
    <row r="124" spans="1:56" ht="12">
      <c r="A124" s="19">
        <f t="shared" si="3"/>
        <v>118</v>
      </c>
      <c r="B124" s="20" t="s">
        <v>286</v>
      </c>
      <c r="C124" s="21">
        <v>217</v>
      </c>
      <c r="D124" s="22" t="s">
        <v>287</v>
      </c>
      <c r="E124" s="20" t="s">
        <v>66</v>
      </c>
      <c r="F124" s="23">
        <v>3.43</v>
      </c>
      <c r="G124" s="23" t="s">
        <v>17</v>
      </c>
      <c r="H124" s="23">
        <v>8.39</v>
      </c>
      <c r="I124" s="23" t="s">
        <v>17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0"/>
      <c r="U124" s="20"/>
      <c r="V124" s="41"/>
      <c r="W124" s="27"/>
      <c r="X124" s="27"/>
      <c r="Y124" s="26"/>
      <c r="Z124" s="26"/>
      <c r="AA124" s="27"/>
      <c r="AB124" s="26"/>
      <c r="AC124" s="26"/>
      <c r="AD124" s="27"/>
      <c r="AE124" s="27"/>
      <c r="AF124" s="27"/>
      <c r="AG124" s="27"/>
      <c r="AH124" s="26"/>
      <c r="AI124" s="26"/>
      <c r="AJ124" s="26">
        <v>500</v>
      </c>
      <c r="AK124" s="26" t="s">
        <v>26</v>
      </c>
      <c r="AL124" s="26"/>
      <c r="AM124" s="26"/>
      <c r="AN124" s="26">
        <v>200</v>
      </c>
      <c r="AO124" s="26" t="s">
        <v>26</v>
      </c>
      <c r="AP124" s="26">
        <v>400</v>
      </c>
      <c r="AQ124" s="26" t="s">
        <v>26</v>
      </c>
      <c r="AR124" s="26">
        <v>400</v>
      </c>
      <c r="AS124" s="26" t="s">
        <v>26</v>
      </c>
      <c r="AT124" s="26">
        <v>400</v>
      </c>
      <c r="AU124" s="26" t="s">
        <v>26</v>
      </c>
      <c r="AV124" s="26">
        <v>500</v>
      </c>
      <c r="AW124" s="26"/>
      <c r="AX124" s="26">
        <v>500</v>
      </c>
      <c r="AY124" s="26"/>
      <c r="AZ124" s="26">
        <v>500</v>
      </c>
      <c r="BA124" s="26"/>
      <c r="BB124" s="26">
        <f>VLOOKUP(C124,'[1]2017 div total'!$C$5:$D$30,2,0)</f>
        <v>500</v>
      </c>
      <c r="BC124" s="110" t="s">
        <v>78</v>
      </c>
      <c r="BD124" s="28">
        <f t="shared" si="2"/>
        <v>3911.8199999999997</v>
      </c>
    </row>
    <row r="125" spans="1:56" ht="12">
      <c r="A125" s="19">
        <f t="shared" si="3"/>
        <v>119</v>
      </c>
      <c r="B125" s="20" t="s">
        <v>288</v>
      </c>
      <c r="C125" s="21">
        <v>251</v>
      </c>
      <c r="D125" s="22" t="s">
        <v>289</v>
      </c>
      <c r="E125" s="20" t="s">
        <v>39</v>
      </c>
      <c r="F125" s="23"/>
      <c r="G125" s="23"/>
      <c r="H125" s="23">
        <v>8.5</v>
      </c>
      <c r="I125" s="23" t="s">
        <v>17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0"/>
      <c r="U125" s="20"/>
      <c r="V125" s="41"/>
      <c r="W125" s="27"/>
      <c r="X125" s="27"/>
      <c r="Y125" s="26"/>
      <c r="Z125" s="26"/>
      <c r="AA125" s="27"/>
      <c r="AB125" s="26"/>
      <c r="AC125" s="26"/>
      <c r="AD125" s="27"/>
      <c r="AE125" s="27"/>
      <c r="AF125" s="27"/>
      <c r="AG125" s="27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8">
        <f t="shared" si="2"/>
        <v>8.5</v>
      </c>
    </row>
    <row r="126" spans="1:56" ht="12">
      <c r="A126" s="19">
        <f t="shared" si="3"/>
        <v>120</v>
      </c>
      <c r="B126" s="20" t="s">
        <v>290</v>
      </c>
      <c r="C126" s="21">
        <v>96</v>
      </c>
      <c r="D126" s="22" t="s">
        <v>291</v>
      </c>
      <c r="E126" s="20" t="s">
        <v>39</v>
      </c>
      <c r="F126" s="23"/>
      <c r="G126" s="23"/>
      <c r="H126" s="23">
        <v>73.3</v>
      </c>
      <c r="I126" s="23" t="s">
        <v>17</v>
      </c>
      <c r="J126" s="23">
        <v>90.37</v>
      </c>
      <c r="K126" s="23" t="s">
        <v>17</v>
      </c>
      <c r="L126" s="23"/>
      <c r="M126" s="23"/>
      <c r="N126" s="23"/>
      <c r="O126" s="23"/>
      <c r="P126" s="23"/>
      <c r="Q126" s="23"/>
      <c r="R126" s="23"/>
      <c r="S126" s="23"/>
      <c r="T126" s="20"/>
      <c r="U126" s="20"/>
      <c r="V126" s="41"/>
      <c r="W126" s="27"/>
      <c r="X126" s="27"/>
      <c r="Y126" s="26"/>
      <c r="Z126" s="26"/>
      <c r="AA126" s="27"/>
      <c r="AB126" s="26"/>
      <c r="AC126" s="26"/>
      <c r="AD126" s="27"/>
      <c r="AE126" s="27"/>
      <c r="AF126" s="27"/>
      <c r="AG126" s="27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8">
        <f t="shared" si="2"/>
        <v>163.67000000000002</v>
      </c>
    </row>
    <row r="127" spans="1:56" ht="12">
      <c r="A127" s="19">
        <f t="shared" si="3"/>
        <v>121</v>
      </c>
      <c r="B127" s="20" t="s">
        <v>292</v>
      </c>
      <c r="C127" s="21">
        <v>210</v>
      </c>
      <c r="D127" s="22" t="s">
        <v>293</v>
      </c>
      <c r="E127" s="20" t="s">
        <v>163</v>
      </c>
      <c r="F127" s="23">
        <v>7</v>
      </c>
      <c r="G127" s="23" t="s">
        <v>17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0"/>
      <c r="U127" s="20"/>
      <c r="V127" s="41"/>
      <c r="W127" s="27"/>
      <c r="X127" s="27"/>
      <c r="Y127" s="26"/>
      <c r="Z127" s="26"/>
      <c r="AA127" s="27"/>
      <c r="AB127" s="26"/>
      <c r="AC127" s="26"/>
      <c r="AD127" s="27"/>
      <c r="AE127" s="27"/>
      <c r="AF127" s="27"/>
      <c r="AG127" s="27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8">
        <f t="shared" si="2"/>
        <v>7</v>
      </c>
    </row>
    <row r="128" spans="1:56" ht="12">
      <c r="A128" s="19">
        <f t="shared" si="3"/>
        <v>122</v>
      </c>
      <c r="B128" s="20" t="s">
        <v>294</v>
      </c>
      <c r="C128" s="21">
        <v>484</v>
      </c>
      <c r="D128" s="22" t="s">
        <v>295</v>
      </c>
      <c r="E128" s="20" t="s">
        <v>14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0"/>
      <c r="U128" s="20"/>
      <c r="V128" s="41">
        <v>0.3</v>
      </c>
      <c r="W128" s="27" t="s">
        <v>11</v>
      </c>
      <c r="X128" s="27"/>
      <c r="Y128" s="26"/>
      <c r="Z128" s="26"/>
      <c r="AA128" s="27"/>
      <c r="AB128" s="26"/>
      <c r="AC128" s="26"/>
      <c r="AD128" s="27"/>
      <c r="AE128" s="27"/>
      <c r="AF128" s="27"/>
      <c r="AG128" s="27"/>
      <c r="AH128" s="26">
        <v>3</v>
      </c>
      <c r="AI128" s="26" t="s">
        <v>26</v>
      </c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8">
        <f t="shared" si="2"/>
        <v>3.3</v>
      </c>
    </row>
    <row r="129" spans="1:56" ht="12">
      <c r="A129" s="19">
        <f t="shared" si="3"/>
        <v>123</v>
      </c>
      <c r="B129" s="55" t="s">
        <v>296</v>
      </c>
      <c r="C129" s="21">
        <v>51</v>
      </c>
      <c r="D129" s="22" t="s">
        <v>297</v>
      </c>
      <c r="E129" s="20" t="s">
        <v>14</v>
      </c>
      <c r="F129" s="23">
        <v>10.2</v>
      </c>
      <c r="G129" s="23" t="s">
        <v>17</v>
      </c>
      <c r="H129" s="23"/>
      <c r="I129" s="23"/>
      <c r="J129" s="23">
        <v>35</v>
      </c>
      <c r="K129" s="23" t="s">
        <v>17</v>
      </c>
      <c r="L129" s="23">
        <v>41</v>
      </c>
      <c r="M129" s="23" t="s">
        <v>17</v>
      </c>
      <c r="N129" s="23"/>
      <c r="O129" s="23"/>
      <c r="P129" s="23"/>
      <c r="Q129" s="23"/>
      <c r="R129" s="23"/>
      <c r="S129" s="23"/>
      <c r="T129" s="20"/>
      <c r="U129" s="20"/>
      <c r="V129" s="41"/>
      <c r="W129" s="27"/>
      <c r="X129" s="27"/>
      <c r="Y129" s="26"/>
      <c r="Z129" s="26"/>
      <c r="AA129" s="27"/>
      <c r="AB129" s="26"/>
      <c r="AC129" s="26"/>
      <c r="AD129" s="27"/>
      <c r="AE129" s="27"/>
      <c r="AF129" s="27"/>
      <c r="AG129" s="27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8">
        <f t="shared" si="2"/>
        <v>86.2</v>
      </c>
    </row>
    <row r="130" spans="1:56" ht="12">
      <c r="A130" s="19">
        <f t="shared" si="3"/>
        <v>124</v>
      </c>
      <c r="B130" s="20" t="s">
        <v>298</v>
      </c>
      <c r="C130" s="21">
        <v>385</v>
      </c>
      <c r="D130" s="22" t="s">
        <v>299</v>
      </c>
      <c r="E130" s="20" t="s">
        <v>66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0"/>
      <c r="U130" s="20"/>
      <c r="V130" s="41"/>
      <c r="W130" s="27"/>
      <c r="X130" s="27"/>
      <c r="Y130" s="26"/>
      <c r="Z130" s="26"/>
      <c r="AA130" s="27"/>
      <c r="AB130" s="26"/>
      <c r="AC130" s="26"/>
      <c r="AD130" s="27"/>
      <c r="AE130" s="27"/>
      <c r="AF130" s="27"/>
      <c r="AG130" s="27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8">
        <f t="shared" si="2"/>
        <v>0</v>
      </c>
    </row>
    <row r="131" spans="1:56" ht="12">
      <c r="A131" s="19">
        <f t="shared" si="3"/>
        <v>125</v>
      </c>
      <c r="B131" s="20" t="s">
        <v>300</v>
      </c>
      <c r="C131" s="21">
        <v>7</v>
      </c>
      <c r="D131" s="22" t="s">
        <v>439</v>
      </c>
      <c r="E131" s="20" t="s">
        <v>14</v>
      </c>
      <c r="F131" s="23">
        <v>28</v>
      </c>
      <c r="G131" s="23" t="s">
        <v>17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0">
        <v>50</v>
      </c>
      <c r="U131" s="20" t="s">
        <v>11</v>
      </c>
      <c r="V131" s="41"/>
      <c r="W131" s="27"/>
      <c r="X131" s="27"/>
      <c r="Y131" s="26"/>
      <c r="Z131" s="26"/>
      <c r="AA131" s="27"/>
      <c r="AB131" s="26"/>
      <c r="AC131" s="26"/>
      <c r="AD131" s="27"/>
      <c r="AE131" s="27"/>
      <c r="AF131" s="26">
        <v>50</v>
      </c>
      <c r="AG131" s="26" t="s">
        <v>11</v>
      </c>
      <c r="AH131" s="26">
        <v>50</v>
      </c>
      <c r="AI131" s="26" t="s">
        <v>26</v>
      </c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>
        <v>75</v>
      </c>
      <c r="BA131" s="26" t="s">
        <v>437</v>
      </c>
      <c r="BB131" s="26">
        <f>VLOOKUP(C131,'[1]2017 div total'!$C$5:$D$30,2,0)</f>
        <v>100</v>
      </c>
      <c r="BC131" s="110" t="s">
        <v>437</v>
      </c>
      <c r="BD131" s="28">
        <f t="shared" si="2"/>
        <v>353</v>
      </c>
    </row>
    <row r="132" spans="1:56" ht="12">
      <c r="A132" s="19">
        <f t="shared" si="3"/>
        <v>126</v>
      </c>
      <c r="B132" s="56" t="s">
        <v>301</v>
      </c>
      <c r="C132" s="21">
        <v>195</v>
      </c>
      <c r="D132" s="22" t="s">
        <v>302</v>
      </c>
      <c r="E132" s="20" t="s">
        <v>14</v>
      </c>
      <c r="F132" s="23"/>
      <c r="G132" s="23"/>
      <c r="H132" s="23">
        <v>2.76</v>
      </c>
      <c r="I132" s="23" t="s">
        <v>17</v>
      </c>
      <c r="J132" s="23">
        <v>5.57</v>
      </c>
      <c r="K132" s="23" t="s">
        <v>17</v>
      </c>
      <c r="L132" s="23">
        <v>5.57</v>
      </c>
      <c r="M132" s="23" t="s">
        <v>17</v>
      </c>
      <c r="N132" s="23">
        <v>38.22</v>
      </c>
      <c r="O132" s="23" t="s">
        <v>11</v>
      </c>
      <c r="P132" s="23"/>
      <c r="Q132" s="23"/>
      <c r="R132" s="23"/>
      <c r="S132" s="23"/>
      <c r="T132" s="20"/>
      <c r="U132" s="20"/>
      <c r="V132" s="41"/>
      <c r="W132" s="27"/>
      <c r="X132" s="27"/>
      <c r="Y132" s="26"/>
      <c r="Z132" s="26"/>
      <c r="AA132" s="27"/>
      <c r="AB132" s="26"/>
      <c r="AC132" s="26"/>
      <c r="AD132" s="27"/>
      <c r="AE132" s="27"/>
      <c r="AF132" s="27"/>
      <c r="AG132" s="27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>
        <v>137</v>
      </c>
      <c r="AS132" s="26" t="s">
        <v>26</v>
      </c>
      <c r="AT132" s="26"/>
      <c r="AU132" s="26"/>
      <c r="AV132" s="26">
        <v>66</v>
      </c>
      <c r="AW132" s="26" t="s">
        <v>78</v>
      </c>
      <c r="AX132" s="26"/>
      <c r="AY132" s="26"/>
      <c r="AZ132" s="26"/>
      <c r="BA132" s="26"/>
      <c r="BB132" s="26"/>
      <c r="BC132" s="26"/>
      <c r="BD132" s="28">
        <f t="shared" si="2"/>
        <v>255.12</v>
      </c>
    </row>
    <row r="133" spans="1:56" ht="12">
      <c r="A133" s="19">
        <f t="shared" si="3"/>
        <v>127</v>
      </c>
      <c r="B133" s="20" t="s">
        <v>303</v>
      </c>
      <c r="C133" s="21">
        <v>3</v>
      </c>
      <c r="D133" s="22" t="s">
        <v>304</v>
      </c>
      <c r="E133" s="20" t="s">
        <v>14</v>
      </c>
      <c r="F133" s="23">
        <v>117</v>
      </c>
      <c r="G133" s="23" t="s">
        <v>17</v>
      </c>
      <c r="H133" s="23">
        <v>100</v>
      </c>
      <c r="I133" s="23" t="s">
        <v>17</v>
      </c>
      <c r="J133" s="23">
        <v>134.86</v>
      </c>
      <c r="K133" s="23" t="s">
        <v>17</v>
      </c>
      <c r="L133" s="23">
        <v>212.5</v>
      </c>
      <c r="M133" s="23" t="s">
        <v>17</v>
      </c>
      <c r="N133" s="23">
        <v>213.84</v>
      </c>
      <c r="O133" s="23" t="s">
        <v>305</v>
      </c>
      <c r="P133" s="29">
        <v>145</v>
      </c>
      <c r="Q133" s="23" t="s">
        <v>11</v>
      </c>
      <c r="R133" s="29">
        <v>320</v>
      </c>
      <c r="S133" s="23" t="s">
        <v>11</v>
      </c>
      <c r="T133" s="20">
        <v>220</v>
      </c>
      <c r="U133" s="20" t="s">
        <v>11</v>
      </c>
      <c r="V133" s="41">
        <v>92.59</v>
      </c>
      <c r="W133" s="27" t="s">
        <v>11</v>
      </c>
      <c r="X133" s="26">
        <v>108</v>
      </c>
      <c r="Y133" s="27" t="s">
        <v>11</v>
      </c>
      <c r="Z133" s="26"/>
      <c r="AA133" s="27"/>
      <c r="AB133" s="26">
        <v>226</v>
      </c>
      <c r="AC133" s="26" t="s">
        <v>11</v>
      </c>
      <c r="AD133" s="26">
        <v>248</v>
      </c>
      <c r="AE133" s="26" t="s">
        <v>11</v>
      </c>
      <c r="AF133" s="26">
        <v>78</v>
      </c>
      <c r="AG133" s="26" t="s">
        <v>11</v>
      </c>
      <c r="AH133" s="26">
        <v>231.8</v>
      </c>
      <c r="AI133" s="26" t="s">
        <v>26</v>
      </c>
      <c r="AJ133" s="26">
        <v>177.01</v>
      </c>
      <c r="AK133" s="26" t="s">
        <v>26</v>
      </c>
      <c r="AL133" s="26">
        <v>250.73</v>
      </c>
      <c r="AM133" s="26" t="s">
        <v>26</v>
      </c>
      <c r="AN133" s="26">
        <v>300</v>
      </c>
      <c r="AO133" s="26" t="s">
        <v>26</v>
      </c>
      <c r="AP133" s="26">
        <v>300</v>
      </c>
      <c r="AQ133" s="26" t="s">
        <v>26</v>
      </c>
      <c r="AR133" s="26">
        <v>300</v>
      </c>
      <c r="AS133" s="26" t="s">
        <v>26</v>
      </c>
      <c r="AT133" s="26">
        <v>330</v>
      </c>
      <c r="AU133" s="26" t="s">
        <v>26</v>
      </c>
      <c r="AV133" s="26"/>
      <c r="AW133" s="26"/>
      <c r="AX133" s="26"/>
      <c r="AY133" s="26"/>
      <c r="AZ133" s="26"/>
      <c r="BA133" s="26"/>
      <c r="BB133" s="26"/>
      <c r="BC133" s="26"/>
      <c r="BD133" s="28">
        <f t="shared" si="2"/>
        <v>4105.33</v>
      </c>
    </row>
    <row r="134" spans="1:56" ht="12">
      <c r="A134" s="19">
        <f t="shared" si="3"/>
        <v>128</v>
      </c>
      <c r="B134" s="20" t="s">
        <v>306</v>
      </c>
      <c r="C134" s="21">
        <v>314</v>
      </c>
      <c r="D134" s="22" t="s">
        <v>307</v>
      </c>
      <c r="E134" s="20" t="s">
        <v>91</v>
      </c>
      <c r="F134" s="23"/>
      <c r="G134" s="23"/>
      <c r="H134" s="23">
        <v>0.56</v>
      </c>
      <c r="I134" s="23" t="s">
        <v>17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0"/>
      <c r="U134" s="20"/>
      <c r="V134" s="41"/>
      <c r="W134" s="27"/>
      <c r="X134" s="27"/>
      <c r="Y134" s="26"/>
      <c r="Z134" s="26"/>
      <c r="AA134" s="27"/>
      <c r="AB134" s="27"/>
      <c r="AC134" s="27"/>
      <c r="AD134" s="27"/>
      <c r="AE134" s="27"/>
      <c r="AF134" s="27"/>
      <c r="AG134" s="27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8">
        <f t="shared" si="2"/>
        <v>0.56</v>
      </c>
    </row>
    <row r="135" spans="1:56" ht="12">
      <c r="A135" s="19">
        <f t="shared" si="3"/>
        <v>129</v>
      </c>
      <c r="B135" s="20" t="s">
        <v>308</v>
      </c>
      <c r="C135" s="21">
        <v>94</v>
      </c>
      <c r="D135" s="22" t="s">
        <v>309</v>
      </c>
      <c r="E135" s="20" t="s">
        <v>39</v>
      </c>
      <c r="F135" s="23"/>
      <c r="G135" s="23"/>
      <c r="H135" s="23"/>
      <c r="I135" s="23"/>
      <c r="J135" s="23"/>
      <c r="K135" s="23"/>
      <c r="L135" s="23"/>
      <c r="M135" s="23"/>
      <c r="N135" s="23">
        <v>14</v>
      </c>
      <c r="O135" s="23" t="s">
        <v>11</v>
      </c>
      <c r="P135" s="23"/>
      <c r="Q135" s="23"/>
      <c r="R135" s="23"/>
      <c r="S135" s="23"/>
      <c r="T135" s="20"/>
      <c r="U135" s="20"/>
      <c r="V135" s="41"/>
      <c r="W135" s="27"/>
      <c r="X135" s="27"/>
      <c r="Y135" s="26"/>
      <c r="Z135" s="26"/>
      <c r="AA135" s="27"/>
      <c r="AB135" s="27"/>
      <c r="AC135" s="27"/>
      <c r="AD135" s="27"/>
      <c r="AE135" s="27"/>
      <c r="AF135" s="27"/>
      <c r="AG135" s="27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8">
        <f t="shared" si="2"/>
        <v>14</v>
      </c>
    </row>
    <row r="136" spans="1:56" ht="12">
      <c r="A136" s="19">
        <f t="shared" si="3"/>
        <v>130</v>
      </c>
      <c r="B136" s="20" t="s">
        <v>310</v>
      </c>
      <c r="C136" s="21">
        <v>65</v>
      </c>
      <c r="D136" s="22" t="s">
        <v>311</v>
      </c>
      <c r="E136" s="20" t="s">
        <v>14</v>
      </c>
      <c r="F136" s="23">
        <v>4.1</v>
      </c>
      <c r="G136" s="23" t="s">
        <v>17</v>
      </c>
      <c r="H136" s="23">
        <v>6.56</v>
      </c>
      <c r="I136" s="23" t="s">
        <v>17</v>
      </c>
      <c r="J136" s="23">
        <v>12.75</v>
      </c>
      <c r="K136" s="23" t="s">
        <v>17</v>
      </c>
      <c r="L136" s="23"/>
      <c r="M136" s="23"/>
      <c r="N136" s="23"/>
      <c r="O136" s="23"/>
      <c r="P136" s="23">
        <v>19.3</v>
      </c>
      <c r="Q136" s="23" t="s">
        <v>11</v>
      </c>
      <c r="R136" s="23"/>
      <c r="S136" s="23"/>
      <c r="T136" s="20"/>
      <c r="U136" s="20"/>
      <c r="V136" s="41"/>
      <c r="W136" s="27"/>
      <c r="X136" s="27"/>
      <c r="Y136" s="26"/>
      <c r="Z136" s="26"/>
      <c r="AA136" s="27"/>
      <c r="AB136" s="26"/>
      <c r="AC136" s="26"/>
      <c r="AD136" s="27"/>
      <c r="AE136" s="27"/>
      <c r="AF136" s="27"/>
      <c r="AG136" s="27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8">
        <f aca="true" t="shared" si="4" ref="BD136:BD177">SUM(F136:BC136)</f>
        <v>42.71</v>
      </c>
    </row>
    <row r="137" spans="1:56" ht="12">
      <c r="A137" s="19">
        <f aca="true" t="shared" si="5" ref="A137:A177">+A136+1</f>
        <v>131</v>
      </c>
      <c r="B137" s="20" t="s">
        <v>312</v>
      </c>
      <c r="C137" s="21">
        <v>360</v>
      </c>
      <c r="D137" s="22" t="s">
        <v>313</v>
      </c>
      <c r="E137" s="20" t="s">
        <v>31</v>
      </c>
      <c r="F137" s="23"/>
      <c r="G137" s="23"/>
      <c r="H137" s="23">
        <v>24.73</v>
      </c>
      <c r="I137" s="23" t="s">
        <v>17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0"/>
      <c r="U137" s="20"/>
      <c r="V137" s="41"/>
      <c r="W137" s="27"/>
      <c r="X137" s="27"/>
      <c r="Y137" s="26"/>
      <c r="Z137" s="26"/>
      <c r="AA137" s="27"/>
      <c r="AB137" s="26"/>
      <c r="AC137" s="26"/>
      <c r="AD137" s="27"/>
      <c r="AE137" s="27"/>
      <c r="AF137" s="27"/>
      <c r="AG137" s="27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8">
        <f t="shared" si="4"/>
        <v>24.73</v>
      </c>
    </row>
    <row r="138" spans="1:56" ht="12">
      <c r="A138" s="19">
        <f t="shared" si="5"/>
        <v>132</v>
      </c>
      <c r="B138" s="20" t="s">
        <v>314</v>
      </c>
      <c r="C138" s="21">
        <v>161</v>
      </c>
      <c r="D138" s="22" t="s">
        <v>315</v>
      </c>
      <c r="E138" s="20" t="s">
        <v>94</v>
      </c>
      <c r="F138" s="23">
        <v>1.5</v>
      </c>
      <c r="G138" s="23" t="s">
        <v>17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0"/>
      <c r="U138" s="20"/>
      <c r="V138" s="41"/>
      <c r="W138" s="27"/>
      <c r="X138" s="27"/>
      <c r="Y138" s="26"/>
      <c r="Z138" s="26"/>
      <c r="AA138" s="27"/>
      <c r="AB138" s="26"/>
      <c r="AC138" s="26"/>
      <c r="AD138" s="27"/>
      <c r="AE138" s="27"/>
      <c r="AF138" s="27"/>
      <c r="AG138" s="27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8">
        <f t="shared" si="4"/>
        <v>1.5</v>
      </c>
    </row>
    <row r="139" spans="1:56" ht="12">
      <c r="A139" s="19">
        <f t="shared" si="5"/>
        <v>133</v>
      </c>
      <c r="B139" s="20" t="s">
        <v>316</v>
      </c>
      <c r="C139" s="21">
        <v>114</v>
      </c>
      <c r="D139" s="22" t="s">
        <v>317</v>
      </c>
      <c r="E139" s="20" t="s">
        <v>187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0"/>
      <c r="U139" s="20"/>
      <c r="V139" s="41"/>
      <c r="W139" s="27"/>
      <c r="X139" s="27"/>
      <c r="Y139" s="26"/>
      <c r="Z139" s="26"/>
      <c r="AA139" s="27"/>
      <c r="AB139" s="26"/>
      <c r="AC139" s="26"/>
      <c r="AD139" s="27"/>
      <c r="AE139" s="27"/>
      <c r="AF139" s="26">
        <v>2.33</v>
      </c>
      <c r="AG139" s="26" t="s">
        <v>11</v>
      </c>
      <c r="AH139" s="26">
        <v>148</v>
      </c>
      <c r="AI139" s="26" t="s">
        <v>26</v>
      </c>
      <c r="AJ139" s="26">
        <v>134</v>
      </c>
      <c r="AK139" s="26" t="s">
        <v>26</v>
      </c>
      <c r="AL139" s="26">
        <v>82.47</v>
      </c>
      <c r="AM139" s="26" t="s">
        <v>26</v>
      </c>
      <c r="AN139" s="26">
        <v>123.6</v>
      </c>
      <c r="AO139" s="26" t="s">
        <v>27</v>
      </c>
      <c r="AP139" s="26">
        <v>148.32</v>
      </c>
      <c r="AQ139" s="26" t="s">
        <v>27</v>
      </c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8">
        <f t="shared" si="4"/>
        <v>638.72</v>
      </c>
    </row>
    <row r="140" spans="1:56" ht="12">
      <c r="A140" s="19">
        <f t="shared" si="5"/>
        <v>134</v>
      </c>
      <c r="B140" s="20" t="s">
        <v>318</v>
      </c>
      <c r="C140" s="21">
        <v>372</v>
      </c>
      <c r="D140" s="22" t="s">
        <v>319</v>
      </c>
      <c r="E140" s="20" t="s">
        <v>103</v>
      </c>
      <c r="F140" s="23"/>
      <c r="G140" s="23"/>
      <c r="H140" s="23">
        <v>6.29</v>
      </c>
      <c r="I140" s="23" t="s">
        <v>17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0"/>
      <c r="U140" s="20"/>
      <c r="V140" s="41"/>
      <c r="W140" s="27"/>
      <c r="X140" s="27"/>
      <c r="Y140" s="26"/>
      <c r="Z140" s="26"/>
      <c r="AA140" s="27"/>
      <c r="AB140" s="26"/>
      <c r="AC140" s="26"/>
      <c r="AD140" s="27"/>
      <c r="AE140" s="27"/>
      <c r="AF140" s="27"/>
      <c r="AG140" s="27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8">
        <f t="shared" si="4"/>
        <v>6.29</v>
      </c>
    </row>
    <row r="141" spans="1:56" ht="12">
      <c r="A141" s="19">
        <f t="shared" si="5"/>
        <v>135</v>
      </c>
      <c r="B141" s="20" t="s">
        <v>320</v>
      </c>
      <c r="C141" s="21">
        <v>378</v>
      </c>
      <c r="D141" s="22" t="s">
        <v>321</v>
      </c>
      <c r="E141" s="20" t="s">
        <v>322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>
        <v>15</v>
      </c>
      <c r="Q141" s="23" t="s">
        <v>11</v>
      </c>
      <c r="R141" s="23"/>
      <c r="S141" s="23"/>
      <c r="T141" s="20"/>
      <c r="U141" s="20"/>
      <c r="V141" s="41"/>
      <c r="W141" s="27"/>
      <c r="X141" s="27"/>
      <c r="Y141" s="26"/>
      <c r="Z141" s="26">
        <v>15.5</v>
      </c>
      <c r="AA141" s="27" t="s">
        <v>323</v>
      </c>
      <c r="AB141" s="26"/>
      <c r="AC141" s="26"/>
      <c r="AD141" s="27"/>
      <c r="AE141" s="27"/>
      <c r="AF141" s="27"/>
      <c r="AG141" s="27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8">
        <f t="shared" si="4"/>
        <v>30.5</v>
      </c>
    </row>
    <row r="142" spans="1:56" ht="12">
      <c r="A142" s="19">
        <f t="shared" si="5"/>
        <v>136</v>
      </c>
      <c r="B142" s="20" t="s">
        <v>324</v>
      </c>
      <c r="C142" s="21">
        <v>455</v>
      </c>
      <c r="D142" s="22" t="s">
        <v>325</v>
      </c>
      <c r="E142" s="20" t="s">
        <v>39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>
        <v>11.56</v>
      </c>
      <c r="U142" s="20" t="s">
        <v>11</v>
      </c>
      <c r="V142" s="27"/>
      <c r="W142" s="27"/>
      <c r="X142" s="27"/>
      <c r="Y142" s="26"/>
      <c r="Z142" s="26"/>
      <c r="AA142" s="27"/>
      <c r="AB142" s="26"/>
      <c r="AC142" s="26"/>
      <c r="AD142" s="27"/>
      <c r="AE142" s="27"/>
      <c r="AF142" s="27"/>
      <c r="AG142" s="27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8">
        <f t="shared" si="4"/>
        <v>11.56</v>
      </c>
    </row>
    <row r="143" spans="1:56" ht="12">
      <c r="A143" s="19">
        <f t="shared" si="5"/>
        <v>137</v>
      </c>
      <c r="B143" s="20" t="s">
        <v>326</v>
      </c>
      <c r="C143" s="21">
        <v>56</v>
      </c>
      <c r="D143" s="22" t="s">
        <v>327</v>
      </c>
      <c r="E143" s="20" t="s">
        <v>14</v>
      </c>
      <c r="F143" s="23"/>
      <c r="G143" s="23"/>
      <c r="H143" s="23">
        <v>4.36</v>
      </c>
      <c r="I143" s="23" t="s">
        <v>17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0"/>
      <c r="U143" s="20"/>
      <c r="V143" s="41"/>
      <c r="W143" s="27"/>
      <c r="X143" s="27"/>
      <c r="Y143" s="26"/>
      <c r="Z143" s="26"/>
      <c r="AA143" s="27"/>
      <c r="AB143" s="26"/>
      <c r="AC143" s="26"/>
      <c r="AD143" s="27"/>
      <c r="AE143" s="27"/>
      <c r="AF143" s="27"/>
      <c r="AG143" s="27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8">
        <f t="shared" si="4"/>
        <v>4.36</v>
      </c>
    </row>
    <row r="144" spans="1:56" ht="12">
      <c r="A144" s="19">
        <f t="shared" si="5"/>
        <v>138</v>
      </c>
      <c r="B144" s="20" t="s">
        <v>328</v>
      </c>
      <c r="C144" s="21">
        <v>78</v>
      </c>
      <c r="D144" s="22" t="s">
        <v>329</v>
      </c>
      <c r="E144" s="20" t="s">
        <v>36</v>
      </c>
      <c r="F144" s="23">
        <v>2.05</v>
      </c>
      <c r="G144" s="23" t="s">
        <v>17</v>
      </c>
      <c r="H144" s="23">
        <v>5.7</v>
      </c>
      <c r="I144" s="23" t="s">
        <v>17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0"/>
      <c r="U144" s="20"/>
      <c r="V144" s="41"/>
      <c r="W144" s="27"/>
      <c r="X144" s="27"/>
      <c r="Y144" s="26"/>
      <c r="Z144" s="26"/>
      <c r="AA144" s="27"/>
      <c r="AB144" s="26"/>
      <c r="AC144" s="26"/>
      <c r="AD144" s="27"/>
      <c r="AE144" s="27"/>
      <c r="AF144" s="27"/>
      <c r="AG144" s="27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8">
        <f t="shared" si="4"/>
        <v>7.75</v>
      </c>
    </row>
    <row r="145" spans="1:56" ht="12">
      <c r="A145" s="19">
        <f t="shared" si="5"/>
        <v>139</v>
      </c>
      <c r="B145" s="20" t="s">
        <v>34</v>
      </c>
      <c r="C145" s="21">
        <v>402</v>
      </c>
      <c r="D145" s="22" t="s">
        <v>330</v>
      </c>
      <c r="E145" s="20" t="s">
        <v>36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0"/>
      <c r="U145" s="20"/>
      <c r="V145" s="41"/>
      <c r="W145" s="27"/>
      <c r="X145" s="27"/>
      <c r="Y145" s="26"/>
      <c r="Z145" s="26"/>
      <c r="AA145" s="27"/>
      <c r="AB145" s="26"/>
      <c r="AC145" s="26"/>
      <c r="AD145" s="27"/>
      <c r="AE145" s="27"/>
      <c r="AF145" s="27"/>
      <c r="AG145" s="27"/>
      <c r="AH145" s="26">
        <v>50</v>
      </c>
      <c r="AI145" s="26" t="s">
        <v>26</v>
      </c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8">
        <f t="shared" si="4"/>
        <v>50</v>
      </c>
    </row>
    <row r="146" spans="1:56" ht="12">
      <c r="A146" s="19">
        <f t="shared" si="5"/>
        <v>140</v>
      </c>
      <c r="B146" s="20" t="s">
        <v>331</v>
      </c>
      <c r="C146" s="21">
        <v>108</v>
      </c>
      <c r="D146" s="22" t="s">
        <v>332</v>
      </c>
      <c r="E146" s="20" t="s">
        <v>36</v>
      </c>
      <c r="F146" s="23">
        <v>2.16</v>
      </c>
      <c r="G146" s="23" t="s">
        <v>17</v>
      </c>
      <c r="H146" s="23">
        <v>16.83</v>
      </c>
      <c r="I146" s="23" t="s">
        <v>17</v>
      </c>
      <c r="J146" s="23"/>
      <c r="K146" s="23"/>
      <c r="L146" s="23">
        <v>34</v>
      </c>
      <c r="M146" s="23" t="s">
        <v>11</v>
      </c>
      <c r="N146" s="23"/>
      <c r="O146" s="23"/>
      <c r="P146" s="23"/>
      <c r="Q146" s="23"/>
      <c r="R146" s="23"/>
      <c r="S146" s="23"/>
      <c r="T146" s="20"/>
      <c r="U146" s="20"/>
      <c r="V146" s="41"/>
      <c r="W146" s="27"/>
      <c r="X146" s="27"/>
      <c r="Y146" s="26"/>
      <c r="Z146" s="26"/>
      <c r="AA146" s="27"/>
      <c r="AB146" s="26"/>
      <c r="AC146" s="26"/>
      <c r="AD146" s="27"/>
      <c r="AE146" s="27"/>
      <c r="AF146" s="27"/>
      <c r="AG146" s="27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>
        <v>85</v>
      </c>
      <c r="AU146" s="26"/>
      <c r="AV146" s="26"/>
      <c r="AW146" s="26"/>
      <c r="AX146" s="26"/>
      <c r="AY146" s="26"/>
      <c r="AZ146" s="26"/>
      <c r="BA146" s="26"/>
      <c r="BB146" s="26"/>
      <c r="BC146" s="26"/>
      <c r="BD146" s="28">
        <f t="shared" si="4"/>
        <v>137.99</v>
      </c>
    </row>
    <row r="147" spans="1:56" ht="12">
      <c r="A147" s="19">
        <f t="shared" si="5"/>
        <v>141</v>
      </c>
      <c r="B147" s="20" t="s">
        <v>333</v>
      </c>
      <c r="C147" s="21">
        <v>431</v>
      </c>
      <c r="D147" s="22" t="s">
        <v>334</v>
      </c>
      <c r="E147" s="20" t="s">
        <v>36</v>
      </c>
      <c r="F147" s="23"/>
      <c r="G147" s="23"/>
      <c r="H147" s="23"/>
      <c r="I147" s="23"/>
      <c r="J147" s="23">
        <v>19.77</v>
      </c>
      <c r="K147" s="23" t="s">
        <v>17</v>
      </c>
      <c r="L147" s="23">
        <v>7.79</v>
      </c>
      <c r="M147" s="23" t="s">
        <v>17</v>
      </c>
      <c r="N147" s="23">
        <v>9.72</v>
      </c>
      <c r="O147" s="23" t="s">
        <v>11</v>
      </c>
      <c r="P147" s="23">
        <v>25.29</v>
      </c>
      <c r="Q147" s="23" t="s">
        <v>11</v>
      </c>
      <c r="R147" s="23"/>
      <c r="S147" s="23"/>
      <c r="T147" s="20"/>
      <c r="U147" s="20"/>
      <c r="V147" s="41"/>
      <c r="W147" s="27"/>
      <c r="X147" s="27"/>
      <c r="Y147" s="26"/>
      <c r="Z147" s="26"/>
      <c r="AA147" s="27"/>
      <c r="AB147" s="26"/>
      <c r="AC147" s="26"/>
      <c r="AD147" s="27"/>
      <c r="AE147" s="27"/>
      <c r="AF147" s="27"/>
      <c r="AG147" s="27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8">
        <f t="shared" si="4"/>
        <v>62.57</v>
      </c>
    </row>
    <row r="148" spans="1:56" ht="12">
      <c r="A148" s="19">
        <f t="shared" si="5"/>
        <v>142</v>
      </c>
      <c r="B148" s="20" t="s">
        <v>335</v>
      </c>
      <c r="C148" s="21">
        <v>162</v>
      </c>
      <c r="D148" s="22" t="s">
        <v>336</v>
      </c>
      <c r="E148" s="20" t="s">
        <v>22</v>
      </c>
      <c r="F148" s="23">
        <v>1.54</v>
      </c>
      <c r="G148" s="23" t="s">
        <v>17</v>
      </c>
      <c r="H148" s="23">
        <v>7.26</v>
      </c>
      <c r="I148" s="23" t="s">
        <v>17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0"/>
      <c r="U148" s="20"/>
      <c r="V148" s="41"/>
      <c r="W148" s="27"/>
      <c r="X148" s="27"/>
      <c r="Y148" s="26"/>
      <c r="Z148" s="26"/>
      <c r="AA148" s="27"/>
      <c r="AB148" s="26"/>
      <c r="AC148" s="26"/>
      <c r="AD148" s="27"/>
      <c r="AE148" s="27"/>
      <c r="AF148" s="27"/>
      <c r="AG148" s="27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8">
        <f t="shared" si="4"/>
        <v>8.8</v>
      </c>
    </row>
    <row r="149" spans="1:56" ht="12">
      <c r="A149" s="19">
        <f t="shared" si="5"/>
        <v>143</v>
      </c>
      <c r="B149" s="20" t="s">
        <v>337</v>
      </c>
      <c r="C149" s="21">
        <v>143</v>
      </c>
      <c r="D149" s="22" t="s">
        <v>338</v>
      </c>
      <c r="E149" s="20" t="s">
        <v>14</v>
      </c>
      <c r="F149" s="23">
        <v>8.95</v>
      </c>
      <c r="G149" s="23" t="s">
        <v>17</v>
      </c>
      <c r="H149" s="23">
        <v>14.59</v>
      </c>
      <c r="I149" s="23" t="s">
        <v>17</v>
      </c>
      <c r="J149" s="23">
        <v>13.07</v>
      </c>
      <c r="K149" s="23" t="s">
        <v>17</v>
      </c>
      <c r="L149" s="23"/>
      <c r="M149" s="23"/>
      <c r="N149" s="23"/>
      <c r="O149" s="23"/>
      <c r="P149" s="23"/>
      <c r="Q149" s="23"/>
      <c r="R149" s="23"/>
      <c r="S149" s="23"/>
      <c r="T149" s="20">
        <v>3.07</v>
      </c>
      <c r="U149" s="20" t="s">
        <v>11</v>
      </c>
      <c r="V149" s="41"/>
      <c r="W149" s="27"/>
      <c r="X149" s="27"/>
      <c r="Y149" s="26"/>
      <c r="Z149" s="26"/>
      <c r="AA149" s="27"/>
      <c r="AB149" s="26"/>
      <c r="AC149" s="26"/>
      <c r="AD149" s="27"/>
      <c r="AE149" s="27"/>
      <c r="AF149" s="27"/>
      <c r="AG149" s="27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8">
        <f t="shared" si="4"/>
        <v>39.68</v>
      </c>
    </row>
    <row r="150" spans="1:56" ht="12">
      <c r="A150" s="19">
        <f t="shared" si="5"/>
        <v>144</v>
      </c>
      <c r="B150" s="20" t="s">
        <v>339</v>
      </c>
      <c r="C150" s="21">
        <v>198</v>
      </c>
      <c r="D150" s="22" t="s">
        <v>340</v>
      </c>
      <c r="E150" s="20" t="s">
        <v>14</v>
      </c>
      <c r="F150" s="23">
        <v>5.23</v>
      </c>
      <c r="G150" s="23" t="s">
        <v>17</v>
      </c>
      <c r="H150" s="23">
        <v>3.2</v>
      </c>
      <c r="I150" s="23" t="s">
        <v>17</v>
      </c>
      <c r="J150" s="23"/>
      <c r="K150" s="23"/>
      <c r="L150" s="23"/>
      <c r="M150" s="23"/>
      <c r="N150" s="23">
        <v>6.76</v>
      </c>
      <c r="O150" s="23" t="s">
        <v>11</v>
      </c>
      <c r="P150" s="23"/>
      <c r="Q150" s="23"/>
      <c r="R150" s="23"/>
      <c r="S150" s="23"/>
      <c r="T150" s="20"/>
      <c r="U150" s="20"/>
      <c r="V150" s="41"/>
      <c r="W150" s="27"/>
      <c r="X150" s="27"/>
      <c r="Y150" s="26"/>
      <c r="Z150" s="26"/>
      <c r="AA150" s="27"/>
      <c r="AB150" s="26"/>
      <c r="AC150" s="26"/>
      <c r="AD150" s="27"/>
      <c r="AE150" s="27"/>
      <c r="AF150" s="27"/>
      <c r="AG150" s="27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8">
        <f t="shared" si="4"/>
        <v>15.19</v>
      </c>
    </row>
    <row r="151" spans="1:56" ht="12">
      <c r="A151" s="19">
        <f t="shared" si="5"/>
        <v>145</v>
      </c>
      <c r="B151" s="20" t="s">
        <v>341</v>
      </c>
      <c r="C151" s="21">
        <v>180</v>
      </c>
      <c r="D151" s="22" t="s">
        <v>342</v>
      </c>
      <c r="E151" s="20" t="s">
        <v>94</v>
      </c>
      <c r="F151" s="23">
        <v>5.42</v>
      </c>
      <c r="G151" s="23" t="s">
        <v>17</v>
      </c>
      <c r="H151" s="23">
        <v>8.91</v>
      </c>
      <c r="I151" s="23" t="s">
        <v>17</v>
      </c>
      <c r="J151" s="23">
        <v>26.92</v>
      </c>
      <c r="K151" s="23" t="s">
        <v>17</v>
      </c>
      <c r="L151" s="23">
        <v>28</v>
      </c>
      <c r="M151" s="23" t="s">
        <v>17</v>
      </c>
      <c r="N151" s="23"/>
      <c r="O151" s="23"/>
      <c r="P151" s="23"/>
      <c r="Q151" s="23"/>
      <c r="R151" s="23"/>
      <c r="S151" s="23"/>
      <c r="T151" s="20"/>
      <c r="U151" s="20"/>
      <c r="V151" s="41"/>
      <c r="W151" s="27"/>
      <c r="X151" s="27"/>
      <c r="Y151" s="26"/>
      <c r="Z151" s="26"/>
      <c r="AA151" s="27"/>
      <c r="AB151" s="26"/>
      <c r="AC151" s="26"/>
      <c r="AD151" s="27"/>
      <c r="AE151" s="27"/>
      <c r="AF151" s="27"/>
      <c r="AG151" s="27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8">
        <f t="shared" si="4"/>
        <v>69.25</v>
      </c>
    </row>
    <row r="152" spans="1:56" ht="12">
      <c r="A152" s="19">
        <f t="shared" si="5"/>
        <v>146</v>
      </c>
      <c r="B152" s="20" t="s">
        <v>343</v>
      </c>
      <c r="C152" s="21">
        <v>19</v>
      </c>
      <c r="D152" s="22" t="s">
        <v>344</v>
      </c>
      <c r="E152" s="20" t="s">
        <v>14</v>
      </c>
      <c r="F152" s="23">
        <v>28.86</v>
      </c>
      <c r="G152" s="23" t="s">
        <v>17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0"/>
      <c r="U152" s="20"/>
      <c r="V152" s="41"/>
      <c r="W152" s="27"/>
      <c r="X152" s="27"/>
      <c r="Y152" s="26"/>
      <c r="Z152" s="26"/>
      <c r="AA152" s="27"/>
      <c r="AB152" s="26"/>
      <c r="AC152" s="26"/>
      <c r="AD152" s="27"/>
      <c r="AE152" s="27"/>
      <c r="AF152" s="27"/>
      <c r="AG152" s="27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8">
        <f t="shared" si="4"/>
        <v>28.86</v>
      </c>
    </row>
    <row r="153" spans="1:56" ht="12">
      <c r="A153" s="19">
        <f t="shared" si="5"/>
        <v>147</v>
      </c>
      <c r="B153" s="20" t="s">
        <v>345</v>
      </c>
      <c r="C153" s="21">
        <v>8</v>
      </c>
      <c r="D153" s="22" t="s">
        <v>346</v>
      </c>
      <c r="E153" s="20" t="s">
        <v>14</v>
      </c>
      <c r="F153" s="99"/>
      <c r="G153" s="23" t="s">
        <v>347</v>
      </c>
      <c r="H153" s="99" t="s">
        <v>348</v>
      </c>
      <c r="I153" s="99" t="s">
        <v>349</v>
      </c>
      <c r="J153" s="99" t="s">
        <v>350</v>
      </c>
      <c r="K153" s="23" t="s">
        <v>17</v>
      </c>
      <c r="L153" s="23"/>
      <c r="M153" s="23"/>
      <c r="N153" s="29">
        <v>150</v>
      </c>
      <c r="O153" s="99"/>
      <c r="P153" s="23"/>
      <c r="Q153" s="23"/>
      <c r="R153" s="23"/>
      <c r="S153" s="23"/>
      <c r="T153" s="29">
        <v>47</v>
      </c>
      <c r="U153" s="100" t="s">
        <v>75</v>
      </c>
      <c r="V153" s="47">
        <v>65</v>
      </c>
      <c r="W153" s="27" t="s">
        <v>11</v>
      </c>
      <c r="X153" s="26">
        <v>65</v>
      </c>
      <c r="Y153" s="27" t="s">
        <v>11</v>
      </c>
      <c r="Z153" s="26">
        <v>75</v>
      </c>
      <c r="AA153" s="26" t="s">
        <v>11</v>
      </c>
      <c r="AB153" s="26">
        <v>82</v>
      </c>
      <c r="AC153" s="26" t="s">
        <v>11</v>
      </c>
      <c r="AD153" s="27"/>
      <c r="AE153" s="27"/>
      <c r="AF153" s="26">
        <v>82</v>
      </c>
      <c r="AG153" s="26" t="s">
        <v>11</v>
      </c>
      <c r="AH153" s="26"/>
      <c r="AI153" s="26"/>
      <c r="AJ153" s="26"/>
      <c r="AK153" s="26"/>
      <c r="AL153" s="26"/>
      <c r="AM153" s="26"/>
      <c r="AN153" s="26"/>
      <c r="AO153" s="26"/>
      <c r="AP153" s="26">
        <v>138</v>
      </c>
      <c r="AQ153" s="26" t="s">
        <v>78</v>
      </c>
      <c r="AR153" s="26">
        <v>198</v>
      </c>
      <c r="AS153" s="26" t="s">
        <v>27</v>
      </c>
      <c r="AT153" s="26">
        <v>253</v>
      </c>
      <c r="AU153" s="26" t="s">
        <v>27</v>
      </c>
      <c r="AV153" s="26"/>
      <c r="AW153" s="26"/>
      <c r="AX153" s="26">
        <v>275</v>
      </c>
      <c r="AY153" s="26" t="s">
        <v>78</v>
      </c>
      <c r="AZ153" s="26">
        <v>755</v>
      </c>
      <c r="BA153" s="26" t="s">
        <v>438</v>
      </c>
      <c r="BB153" s="26">
        <f>VLOOKUP(C153,'[1]2017 div total'!$C$5:$D$30,2,0)</f>
        <v>497</v>
      </c>
      <c r="BC153" s="110" t="s">
        <v>78</v>
      </c>
      <c r="BD153" s="28">
        <f t="shared" si="4"/>
        <v>2682</v>
      </c>
    </row>
    <row r="154" spans="1:56" ht="12">
      <c r="A154" s="19">
        <f t="shared" si="5"/>
        <v>148</v>
      </c>
      <c r="B154" s="20" t="s">
        <v>351</v>
      </c>
      <c r="C154" s="21">
        <v>407</v>
      </c>
      <c r="D154" s="22" t="s">
        <v>352</v>
      </c>
      <c r="E154" s="20" t="s">
        <v>160</v>
      </c>
      <c r="F154" s="23"/>
      <c r="G154" s="23"/>
      <c r="H154" s="23"/>
      <c r="I154" s="23"/>
      <c r="J154" s="23"/>
      <c r="K154" s="23"/>
      <c r="L154" s="23"/>
      <c r="M154" s="23"/>
      <c r="N154" s="23">
        <v>33.6</v>
      </c>
      <c r="O154" s="23" t="s">
        <v>47</v>
      </c>
      <c r="P154" s="23"/>
      <c r="Q154" s="23"/>
      <c r="R154" s="23"/>
      <c r="S154" s="23"/>
      <c r="T154" s="20"/>
      <c r="U154" s="20"/>
      <c r="V154" s="41"/>
      <c r="W154" s="27"/>
      <c r="X154" s="27"/>
      <c r="Y154" s="26"/>
      <c r="Z154" s="26"/>
      <c r="AA154" s="27"/>
      <c r="AB154" s="27"/>
      <c r="AC154" s="27"/>
      <c r="AD154" s="27"/>
      <c r="AE154" s="27"/>
      <c r="AF154" s="27"/>
      <c r="AG154" s="27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8">
        <f t="shared" si="4"/>
        <v>33.6</v>
      </c>
    </row>
    <row r="155" spans="1:56" ht="12">
      <c r="A155" s="19">
        <f t="shared" si="5"/>
        <v>149</v>
      </c>
      <c r="B155" s="20" t="s">
        <v>353</v>
      </c>
      <c r="C155" s="21">
        <v>4</v>
      </c>
      <c r="D155" s="22" t="s">
        <v>354</v>
      </c>
      <c r="E155" s="20" t="s">
        <v>14</v>
      </c>
      <c r="F155" s="23">
        <v>6</v>
      </c>
      <c r="G155" s="23" t="s">
        <v>17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0"/>
      <c r="U155" s="20"/>
      <c r="V155" s="41"/>
      <c r="W155" s="27"/>
      <c r="X155" s="27"/>
      <c r="Y155" s="26"/>
      <c r="Z155" s="26"/>
      <c r="AA155" s="27"/>
      <c r="AB155" s="26"/>
      <c r="AC155" s="26"/>
      <c r="AD155" s="27"/>
      <c r="AE155" s="27"/>
      <c r="AF155" s="27"/>
      <c r="AG155" s="27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8">
        <f t="shared" si="4"/>
        <v>6</v>
      </c>
    </row>
    <row r="156" spans="1:56" ht="12">
      <c r="A156" s="19">
        <f t="shared" si="5"/>
        <v>150</v>
      </c>
      <c r="B156" s="20" t="s">
        <v>355</v>
      </c>
      <c r="C156" s="21">
        <v>181</v>
      </c>
      <c r="D156" s="22" t="s">
        <v>356</v>
      </c>
      <c r="E156" s="20" t="s">
        <v>22</v>
      </c>
      <c r="F156" s="23">
        <v>5.45</v>
      </c>
      <c r="G156" s="23" t="s">
        <v>17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0"/>
      <c r="U156" s="20"/>
      <c r="V156" s="41"/>
      <c r="W156" s="27"/>
      <c r="X156" s="27"/>
      <c r="Y156" s="26"/>
      <c r="Z156" s="26"/>
      <c r="AA156" s="27"/>
      <c r="AB156" s="26"/>
      <c r="AC156" s="26"/>
      <c r="AD156" s="27"/>
      <c r="AE156" s="27"/>
      <c r="AF156" s="27"/>
      <c r="AG156" s="27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8">
        <f t="shared" si="4"/>
        <v>5.45</v>
      </c>
    </row>
    <row r="157" spans="1:56" ht="12">
      <c r="A157" s="19">
        <f t="shared" si="5"/>
        <v>151</v>
      </c>
      <c r="B157" s="20" t="s">
        <v>357</v>
      </c>
      <c r="C157" s="21">
        <v>309</v>
      </c>
      <c r="D157" s="22" t="s">
        <v>358</v>
      </c>
      <c r="E157" s="20" t="s">
        <v>66</v>
      </c>
      <c r="F157" s="23"/>
      <c r="G157" s="23"/>
      <c r="H157" s="23"/>
      <c r="I157" s="23"/>
      <c r="J157" s="23">
        <v>0.95</v>
      </c>
      <c r="K157" s="23" t="s">
        <v>17</v>
      </c>
      <c r="L157" s="23"/>
      <c r="M157" s="23"/>
      <c r="N157" s="23"/>
      <c r="O157" s="23"/>
      <c r="P157" s="23"/>
      <c r="Q157" s="23"/>
      <c r="R157" s="23"/>
      <c r="S157" s="23"/>
      <c r="T157" s="20"/>
      <c r="U157" s="20"/>
      <c r="V157" s="41"/>
      <c r="W157" s="27"/>
      <c r="X157" s="27"/>
      <c r="Y157" s="26"/>
      <c r="Z157" s="26"/>
      <c r="AA157" s="27"/>
      <c r="AB157" s="26"/>
      <c r="AC157" s="26"/>
      <c r="AD157" s="27"/>
      <c r="AE157" s="27"/>
      <c r="AF157" s="27"/>
      <c r="AG157" s="27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>
        <v>50</v>
      </c>
      <c r="AS157" s="26" t="s">
        <v>26</v>
      </c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8">
        <f t="shared" si="4"/>
        <v>50.95</v>
      </c>
    </row>
    <row r="158" spans="1:56" ht="12">
      <c r="A158" s="19">
        <f t="shared" si="5"/>
        <v>152</v>
      </c>
      <c r="B158" s="20" t="s">
        <v>359</v>
      </c>
      <c r="C158" s="21">
        <v>460</v>
      </c>
      <c r="D158" s="22" t="s">
        <v>360</v>
      </c>
      <c r="E158" s="20" t="s">
        <v>361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>
        <v>2.91</v>
      </c>
      <c r="Q158" s="23" t="s">
        <v>11</v>
      </c>
      <c r="R158" s="23"/>
      <c r="S158" s="23"/>
      <c r="T158" s="20"/>
      <c r="U158" s="20"/>
      <c r="V158" s="41"/>
      <c r="W158" s="27"/>
      <c r="X158" s="26">
        <v>2.73</v>
      </c>
      <c r="Y158" s="27" t="s">
        <v>11</v>
      </c>
      <c r="Z158" s="26"/>
      <c r="AA158" s="27"/>
      <c r="AB158" s="26"/>
      <c r="AC158" s="26"/>
      <c r="AD158" s="27"/>
      <c r="AE158" s="27"/>
      <c r="AF158" s="27"/>
      <c r="AG158" s="27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>
        <v>10</v>
      </c>
      <c r="AY158" s="26" t="s">
        <v>379</v>
      </c>
      <c r="AZ158" s="26"/>
      <c r="BA158" s="26"/>
      <c r="BB158" s="26"/>
      <c r="BC158" s="26"/>
      <c r="BD158" s="28">
        <f t="shared" si="4"/>
        <v>15.64</v>
      </c>
    </row>
    <row r="159" spans="1:56" ht="12">
      <c r="A159" s="19">
        <f t="shared" si="5"/>
        <v>153</v>
      </c>
      <c r="B159" s="20" t="s">
        <v>362</v>
      </c>
      <c r="C159" s="21">
        <v>175</v>
      </c>
      <c r="D159" s="22" t="s">
        <v>363</v>
      </c>
      <c r="E159" s="20" t="s">
        <v>94</v>
      </c>
      <c r="F159" s="23">
        <v>9.63</v>
      </c>
      <c r="G159" s="23" t="s">
        <v>17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0"/>
      <c r="U159" s="20"/>
      <c r="V159" s="41"/>
      <c r="W159" s="27"/>
      <c r="X159" s="27"/>
      <c r="Y159" s="26"/>
      <c r="Z159" s="26"/>
      <c r="AA159" s="27"/>
      <c r="AB159" s="26"/>
      <c r="AC159" s="26"/>
      <c r="AD159" s="27"/>
      <c r="AE159" s="27"/>
      <c r="AF159" s="27"/>
      <c r="AG159" s="27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8">
        <f t="shared" si="4"/>
        <v>9.63</v>
      </c>
    </row>
    <row r="160" spans="1:56" ht="12">
      <c r="A160" s="19">
        <f t="shared" si="5"/>
        <v>154</v>
      </c>
      <c r="B160" s="20" t="s">
        <v>364</v>
      </c>
      <c r="C160" s="21">
        <v>249</v>
      </c>
      <c r="D160" s="22" t="s">
        <v>365</v>
      </c>
      <c r="E160" s="20" t="s">
        <v>14</v>
      </c>
      <c r="F160" s="23">
        <v>6.8</v>
      </c>
      <c r="G160" s="23" t="s">
        <v>17</v>
      </c>
      <c r="H160" s="23">
        <v>10.2</v>
      </c>
      <c r="I160" s="23" t="s">
        <v>17</v>
      </c>
      <c r="J160" s="23"/>
      <c r="K160" s="23"/>
      <c r="L160" s="23"/>
      <c r="M160" s="23"/>
      <c r="N160" s="23"/>
      <c r="O160" s="23"/>
      <c r="P160" s="23"/>
      <c r="Q160" s="23"/>
      <c r="R160" s="29">
        <v>12</v>
      </c>
      <c r="S160" s="23" t="s">
        <v>11</v>
      </c>
      <c r="T160" s="20"/>
      <c r="U160" s="20"/>
      <c r="V160" s="41"/>
      <c r="W160" s="27"/>
      <c r="X160" s="27"/>
      <c r="Y160" s="26"/>
      <c r="Z160" s="26"/>
      <c r="AA160" s="27"/>
      <c r="AB160" s="26"/>
      <c r="AC160" s="26"/>
      <c r="AD160" s="27"/>
      <c r="AE160" s="27"/>
      <c r="AF160" s="27"/>
      <c r="AG160" s="27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8">
        <f t="shared" si="4"/>
        <v>29</v>
      </c>
    </row>
    <row r="161" spans="1:56" ht="12">
      <c r="A161" s="19">
        <f t="shared" si="5"/>
        <v>155</v>
      </c>
      <c r="B161" s="20" t="s">
        <v>366</v>
      </c>
      <c r="C161" s="21">
        <v>359</v>
      </c>
      <c r="D161" s="22" t="s">
        <v>367</v>
      </c>
      <c r="E161" s="20" t="s">
        <v>14</v>
      </c>
      <c r="F161" s="23"/>
      <c r="G161" s="23"/>
      <c r="H161" s="23">
        <v>3.14</v>
      </c>
      <c r="I161" s="23" t="s">
        <v>17</v>
      </c>
      <c r="J161" s="29">
        <v>23</v>
      </c>
      <c r="K161" s="23" t="s">
        <v>17</v>
      </c>
      <c r="L161" s="23"/>
      <c r="M161" s="23"/>
      <c r="N161" s="23"/>
      <c r="O161" s="23"/>
      <c r="P161" s="23"/>
      <c r="Q161" s="23"/>
      <c r="R161" s="23"/>
      <c r="S161" s="23"/>
      <c r="T161" s="20"/>
      <c r="U161" s="20"/>
      <c r="V161" s="41"/>
      <c r="W161" s="27"/>
      <c r="X161" s="27"/>
      <c r="Y161" s="26"/>
      <c r="Z161" s="26"/>
      <c r="AA161" s="27"/>
      <c r="AB161" s="26"/>
      <c r="AC161" s="26"/>
      <c r="AD161" s="27"/>
      <c r="AE161" s="27"/>
      <c r="AF161" s="27"/>
      <c r="AG161" s="27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8">
        <f t="shared" si="4"/>
        <v>26.14</v>
      </c>
    </row>
    <row r="162" spans="1:56" ht="12">
      <c r="A162" s="19">
        <f t="shared" si="5"/>
        <v>156</v>
      </c>
      <c r="B162" s="20" t="s">
        <v>368</v>
      </c>
      <c r="C162" s="21">
        <v>178</v>
      </c>
      <c r="D162" s="22" t="s">
        <v>369</v>
      </c>
      <c r="E162" s="20" t="s">
        <v>50</v>
      </c>
      <c r="F162" s="23"/>
      <c r="G162" s="23"/>
      <c r="H162" s="23"/>
      <c r="I162" s="23"/>
      <c r="J162" s="23"/>
      <c r="K162" s="23"/>
      <c r="L162" s="23"/>
      <c r="M162" s="23"/>
      <c r="N162" s="29">
        <v>14</v>
      </c>
      <c r="O162" s="23" t="s">
        <v>11</v>
      </c>
      <c r="P162" s="23"/>
      <c r="Q162" s="23"/>
      <c r="R162" s="23"/>
      <c r="S162" s="23"/>
      <c r="T162" s="20"/>
      <c r="U162" s="20"/>
      <c r="V162" s="41"/>
      <c r="W162" s="27"/>
      <c r="X162" s="27"/>
      <c r="Y162" s="26"/>
      <c r="Z162" s="26"/>
      <c r="AA162" s="27"/>
      <c r="AB162" s="26"/>
      <c r="AC162" s="26"/>
      <c r="AD162" s="27"/>
      <c r="AE162" s="27"/>
      <c r="AF162" s="27"/>
      <c r="AG162" s="27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8">
        <f t="shared" si="4"/>
        <v>14</v>
      </c>
    </row>
    <row r="163" spans="1:56" ht="12">
      <c r="A163" s="19">
        <f t="shared" si="5"/>
        <v>157</v>
      </c>
      <c r="B163" s="20" t="s">
        <v>370</v>
      </c>
      <c r="C163" s="21">
        <v>377</v>
      </c>
      <c r="D163" s="22" t="s">
        <v>371</v>
      </c>
      <c r="E163" s="20" t="s">
        <v>117</v>
      </c>
      <c r="F163" s="23"/>
      <c r="G163" s="23"/>
      <c r="H163" s="23"/>
      <c r="I163" s="23"/>
      <c r="J163" s="23"/>
      <c r="K163" s="23"/>
      <c r="L163" s="23"/>
      <c r="M163" s="23"/>
      <c r="N163" s="29">
        <v>16</v>
      </c>
      <c r="O163" s="23" t="s">
        <v>11</v>
      </c>
      <c r="P163" s="23"/>
      <c r="Q163" s="23"/>
      <c r="R163" s="23"/>
      <c r="S163" s="23"/>
      <c r="T163" s="20"/>
      <c r="U163" s="20"/>
      <c r="V163" s="41"/>
      <c r="W163" s="27"/>
      <c r="X163" s="27"/>
      <c r="Y163" s="26"/>
      <c r="Z163" s="26"/>
      <c r="AA163" s="27"/>
      <c r="AB163" s="26"/>
      <c r="AC163" s="26"/>
      <c r="AD163" s="27"/>
      <c r="AE163" s="27"/>
      <c r="AF163" s="27"/>
      <c r="AG163" s="27"/>
      <c r="AH163" s="26"/>
      <c r="AI163" s="26"/>
      <c r="AJ163" s="26"/>
      <c r="AK163" s="26"/>
      <c r="AL163" s="26"/>
      <c r="AM163" s="26"/>
      <c r="AN163" s="26"/>
      <c r="AO163" s="26"/>
      <c r="AP163" s="26">
        <v>5</v>
      </c>
      <c r="AQ163" s="26" t="s">
        <v>26</v>
      </c>
      <c r="AR163" s="26">
        <v>5</v>
      </c>
      <c r="AS163" s="26" t="s">
        <v>26</v>
      </c>
      <c r="AT163" s="26">
        <v>5</v>
      </c>
      <c r="AU163" s="26" t="s">
        <v>26</v>
      </c>
      <c r="AV163" s="26">
        <v>5</v>
      </c>
      <c r="AW163" s="26" t="s">
        <v>26</v>
      </c>
      <c r="AX163" s="26"/>
      <c r="AY163" s="26"/>
      <c r="AZ163" s="26"/>
      <c r="BA163" s="26"/>
      <c r="BB163" s="26"/>
      <c r="BC163" s="26"/>
      <c r="BD163" s="28">
        <f t="shared" si="4"/>
        <v>36</v>
      </c>
    </row>
    <row r="164" spans="1:56" ht="12">
      <c r="A164" s="19">
        <f t="shared" si="5"/>
        <v>158</v>
      </c>
      <c r="B164" s="20" t="s">
        <v>372</v>
      </c>
      <c r="C164" s="21">
        <v>440</v>
      </c>
      <c r="D164" s="22" t="s">
        <v>373</v>
      </c>
      <c r="E164" s="20" t="s">
        <v>374</v>
      </c>
      <c r="F164" s="23"/>
      <c r="G164" s="23"/>
      <c r="H164" s="23"/>
      <c r="I164" s="23"/>
      <c r="J164" s="23"/>
      <c r="K164" s="23"/>
      <c r="L164" s="23"/>
      <c r="M164" s="23"/>
      <c r="N164" s="29"/>
      <c r="O164" s="23"/>
      <c r="P164" s="23"/>
      <c r="Q164" s="23"/>
      <c r="R164" s="23"/>
      <c r="S164" s="23"/>
      <c r="T164" s="20">
        <v>50</v>
      </c>
      <c r="U164" s="20" t="s">
        <v>375</v>
      </c>
      <c r="V164" s="41"/>
      <c r="W164" s="27"/>
      <c r="X164" s="27"/>
      <c r="Y164" s="26"/>
      <c r="Z164" s="26"/>
      <c r="AA164" s="27"/>
      <c r="AB164" s="26"/>
      <c r="AC164" s="26"/>
      <c r="AD164" s="27"/>
      <c r="AE164" s="27"/>
      <c r="AF164" s="27"/>
      <c r="AG164" s="27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8">
        <f t="shared" si="4"/>
        <v>50</v>
      </c>
    </row>
    <row r="165" spans="1:60" ht="10.5">
      <c r="A165" s="19">
        <f t="shared" si="5"/>
        <v>159</v>
      </c>
      <c r="B165" s="20" t="s">
        <v>376</v>
      </c>
      <c r="C165" s="21">
        <v>191</v>
      </c>
      <c r="D165" s="22" t="s">
        <v>432</v>
      </c>
      <c r="E165" s="20" t="s">
        <v>14</v>
      </c>
      <c r="F165" s="23">
        <v>36.04</v>
      </c>
      <c r="G165" s="23" t="s">
        <v>17</v>
      </c>
      <c r="H165" s="23"/>
      <c r="I165" s="23"/>
      <c r="J165" s="23"/>
      <c r="K165" s="23"/>
      <c r="L165" s="57" t="s">
        <v>377</v>
      </c>
      <c r="M165" s="57"/>
      <c r="N165" s="57"/>
      <c r="O165" s="57"/>
      <c r="P165" s="57"/>
      <c r="Q165" s="57"/>
      <c r="R165" s="57"/>
      <c r="S165" s="57"/>
      <c r="T165" s="57"/>
      <c r="U165" s="57"/>
      <c r="V165" s="41"/>
      <c r="W165" s="27"/>
      <c r="X165" s="27"/>
      <c r="Y165" s="26"/>
      <c r="Z165" s="26"/>
      <c r="AA165" s="27"/>
      <c r="AB165" s="26"/>
      <c r="AC165" s="26"/>
      <c r="AD165" s="27"/>
      <c r="AE165" s="27"/>
      <c r="AF165" s="26">
        <v>3.69</v>
      </c>
      <c r="AG165" s="26" t="s">
        <v>378</v>
      </c>
      <c r="AH165" s="26">
        <v>10.61</v>
      </c>
      <c r="AI165" s="26" t="s">
        <v>26</v>
      </c>
      <c r="AJ165" s="26">
        <v>19.98</v>
      </c>
      <c r="AK165" s="26" t="s">
        <v>26</v>
      </c>
      <c r="AL165" s="26">
        <v>21.13</v>
      </c>
      <c r="AM165" s="26" t="s">
        <v>26</v>
      </c>
      <c r="AN165" s="26"/>
      <c r="AO165" s="26"/>
      <c r="AP165" s="26">
        <v>31.74</v>
      </c>
      <c r="AQ165" s="26" t="s">
        <v>26</v>
      </c>
      <c r="AR165" s="26">
        <v>52.87</v>
      </c>
      <c r="AS165" s="26" t="s">
        <v>26</v>
      </c>
      <c r="AT165" s="26">
        <v>63.1</v>
      </c>
      <c r="AU165" s="26" t="s">
        <v>26</v>
      </c>
      <c r="AV165" s="26">
        <v>42.51</v>
      </c>
      <c r="AW165" s="26" t="s">
        <v>379</v>
      </c>
      <c r="AX165" s="26">
        <v>33</v>
      </c>
      <c r="AY165" s="26" t="s">
        <v>379</v>
      </c>
      <c r="AZ165" s="58">
        <v>17.82239058206776</v>
      </c>
      <c r="BA165" s="26" t="s">
        <v>437</v>
      </c>
      <c r="BB165" s="26">
        <f>VLOOKUP(C165,'[1]2017 div total'!$C$5:$D$30,2,0)</f>
        <v>21.33</v>
      </c>
      <c r="BC165" s="110" t="s">
        <v>434</v>
      </c>
      <c r="BD165" s="28">
        <f t="shared" si="4"/>
        <v>353.8223905820677</v>
      </c>
      <c r="BG165" s="59"/>
      <c r="BH165" s="1"/>
    </row>
    <row r="166" spans="1:60" ht="10.5">
      <c r="A166" s="19">
        <f t="shared" si="5"/>
        <v>160</v>
      </c>
      <c r="B166" s="20" t="s">
        <v>380</v>
      </c>
      <c r="C166" s="21">
        <v>521</v>
      </c>
      <c r="D166" s="22" t="s">
        <v>381</v>
      </c>
      <c r="E166" s="20" t="s">
        <v>14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41"/>
      <c r="W166" s="27"/>
      <c r="X166" s="27"/>
      <c r="Y166" s="26"/>
      <c r="Z166" s="26"/>
      <c r="AA166" s="27"/>
      <c r="AB166" s="26"/>
      <c r="AC166" s="26"/>
      <c r="AD166" s="27"/>
      <c r="AE166" s="27"/>
      <c r="AF166" s="26"/>
      <c r="AG166" s="26"/>
      <c r="AH166" s="26"/>
      <c r="AI166" s="26"/>
      <c r="AJ166" s="26">
        <v>1</v>
      </c>
      <c r="AK166" s="26" t="s">
        <v>26</v>
      </c>
      <c r="AL166" s="26">
        <v>1.2</v>
      </c>
      <c r="AM166" s="26" t="s">
        <v>26</v>
      </c>
      <c r="AN166" s="26">
        <v>1.25</v>
      </c>
      <c r="AO166" s="26" t="s">
        <v>26</v>
      </c>
      <c r="AP166" s="26">
        <v>1.5</v>
      </c>
      <c r="AQ166" s="26" t="s">
        <v>26</v>
      </c>
      <c r="AR166" s="26">
        <v>1.6</v>
      </c>
      <c r="AS166" s="26" t="s">
        <v>28</v>
      </c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8">
        <f t="shared" si="4"/>
        <v>6.550000000000001</v>
      </c>
      <c r="BG166" s="59"/>
      <c r="BH166" s="1"/>
    </row>
    <row r="167" spans="1:60" ht="10.5">
      <c r="A167" s="19">
        <f t="shared" si="5"/>
        <v>161</v>
      </c>
      <c r="B167" s="20" t="s">
        <v>382</v>
      </c>
      <c r="C167" s="21">
        <v>244</v>
      </c>
      <c r="D167" s="22" t="s">
        <v>383</v>
      </c>
      <c r="E167" s="22" t="s">
        <v>31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41">
        <v>950</v>
      </c>
      <c r="W167" s="27" t="s">
        <v>26</v>
      </c>
      <c r="X167" s="27">
        <v>850</v>
      </c>
      <c r="Y167" s="27" t="s">
        <v>26</v>
      </c>
      <c r="Z167" s="26"/>
      <c r="AA167" s="27"/>
      <c r="AB167" s="26">
        <v>62</v>
      </c>
      <c r="AC167" s="27" t="s">
        <v>26</v>
      </c>
      <c r="AD167" s="27">
        <v>20</v>
      </c>
      <c r="AE167" s="27" t="s">
        <v>26</v>
      </c>
      <c r="AF167" s="26">
        <v>43</v>
      </c>
      <c r="AG167" s="27" t="s">
        <v>26</v>
      </c>
      <c r="AH167" s="26">
        <v>66</v>
      </c>
      <c r="AI167" s="27" t="s">
        <v>26</v>
      </c>
      <c r="AJ167" s="26">
        <v>195</v>
      </c>
      <c r="AK167" s="26" t="s">
        <v>26</v>
      </c>
      <c r="AL167" s="26">
        <v>236</v>
      </c>
      <c r="AM167" s="26" t="s">
        <v>26</v>
      </c>
      <c r="AN167" s="26">
        <v>208</v>
      </c>
      <c r="AO167" s="26" t="s">
        <v>26</v>
      </c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8">
        <f t="shared" si="4"/>
        <v>2630</v>
      </c>
      <c r="BG167" s="59"/>
      <c r="BH167" s="1"/>
    </row>
    <row r="168" spans="1:60" ht="10.5">
      <c r="A168" s="19">
        <f t="shared" si="5"/>
        <v>162</v>
      </c>
      <c r="B168" s="20" t="s">
        <v>384</v>
      </c>
      <c r="C168" s="21">
        <v>528</v>
      </c>
      <c r="D168" s="22" t="s">
        <v>443</v>
      </c>
      <c r="E168" s="20" t="s">
        <v>14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41"/>
      <c r="W168" s="27"/>
      <c r="X168" s="27"/>
      <c r="Y168" s="26"/>
      <c r="Z168" s="26"/>
      <c r="AA168" s="27"/>
      <c r="AB168" s="26"/>
      <c r="AC168" s="26"/>
      <c r="AD168" s="27"/>
      <c r="AE168" s="27"/>
      <c r="AF168" s="26"/>
      <c r="AG168" s="26"/>
      <c r="AH168" s="60">
        <v>2.21</v>
      </c>
      <c r="AI168" s="60" t="s">
        <v>26</v>
      </c>
      <c r="AJ168" s="26"/>
      <c r="AK168" s="26" t="s">
        <v>26</v>
      </c>
      <c r="AL168" s="26">
        <v>0.91</v>
      </c>
      <c r="AM168" s="26" t="s">
        <v>26</v>
      </c>
      <c r="AN168" s="26">
        <v>2.19</v>
      </c>
      <c r="AO168" s="26" t="s">
        <v>26</v>
      </c>
      <c r="AP168" s="26"/>
      <c r="AQ168" s="26"/>
      <c r="AR168" s="26">
        <v>5.09</v>
      </c>
      <c r="AS168" s="26" t="s">
        <v>26</v>
      </c>
      <c r="AT168" s="26">
        <v>5.82</v>
      </c>
      <c r="AU168" s="26" t="s">
        <v>28</v>
      </c>
      <c r="AV168" s="26">
        <f>4.07+4.96</f>
        <v>9.030000000000001</v>
      </c>
      <c r="AW168" s="26" t="s">
        <v>100</v>
      </c>
      <c r="AX168" s="26">
        <v>8.83</v>
      </c>
      <c r="AY168" s="26" t="s">
        <v>100</v>
      </c>
      <c r="AZ168" s="26">
        <f>4.07+3.81</f>
        <v>7.880000000000001</v>
      </c>
      <c r="BA168" s="26" t="s">
        <v>434</v>
      </c>
      <c r="BB168" s="26">
        <f>5+5</f>
        <v>10</v>
      </c>
      <c r="BC168" s="110" t="s">
        <v>437</v>
      </c>
      <c r="BD168" s="28">
        <f t="shared" si="4"/>
        <v>51.96</v>
      </c>
      <c r="BG168" s="59"/>
      <c r="BH168" s="1"/>
    </row>
    <row r="169" spans="1:60" ht="10.5">
      <c r="A169" s="19">
        <f t="shared" si="5"/>
        <v>163</v>
      </c>
      <c r="B169" s="20" t="s">
        <v>385</v>
      </c>
      <c r="C169" s="21">
        <v>353</v>
      </c>
      <c r="D169" s="22" t="s">
        <v>386</v>
      </c>
      <c r="E169" s="20" t="s">
        <v>25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41"/>
      <c r="W169" s="27"/>
      <c r="X169" s="27"/>
      <c r="Y169" s="26"/>
      <c r="Z169" s="26"/>
      <c r="AA169" s="27"/>
      <c r="AB169" s="26"/>
      <c r="AC169" s="26"/>
      <c r="AD169" s="27"/>
      <c r="AE169" s="27"/>
      <c r="AF169" s="26"/>
      <c r="AG169" s="26"/>
      <c r="AH169" s="42"/>
      <c r="AI169" s="42"/>
      <c r="AJ169" s="26">
        <v>100</v>
      </c>
      <c r="AK169" s="26" t="s">
        <v>26</v>
      </c>
      <c r="AL169" s="26">
        <v>100</v>
      </c>
      <c r="AM169" s="26" t="s">
        <v>26</v>
      </c>
      <c r="AN169" s="26"/>
      <c r="AO169" s="26"/>
      <c r="AP169" s="26"/>
      <c r="AQ169" s="26"/>
      <c r="AR169" s="26">
        <v>300</v>
      </c>
      <c r="AS169" s="26" t="s">
        <v>26</v>
      </c>
      <c r="AT169" s="26">
        <v>300</v>
      </c>
      <c r="AU169" s="26" t="s">
        <v>26</v>
      </c>
      <c r="AV169" s="26">
        <v>300</v>
      </c>
      <c r="AW169" s="26" t="s">
        <v>387</v>
      </c>
      <c r="AX169" s="26">
        <v>300</v>
      </c>
      <c r="AY169" s="26" t="s">
        <v>100</v>
      </c>
      <c r="AZ169" s="26"/>
      <c r="BA169" s="26"/>
      <c r="BB169" s="26"/>
      <c r="BC169" s="26"/>
      <c r="BD169" s="28">
        <f t="shared" si="4"/>
        <v>1400</v>
      </c>
      <c r="BG169" s="59"/>
      <c r="BH169" s="1"/>
    </row>
    <row r="170" spans="1:60" ht="10.5">
      <c r="A170" s="19">
        <f t="shared" si="5"/>
        <v>164</v>
      </c>
      <c r="B170" s="20" t="s">
        <v>388</v>
      </c>
      <c r="C170" s="21">
        <v>527</v>
      </c>
      <c r="D170" s="22" t="s">
        <v>389</v>
      </c>
      <c r="E170" s="20" t="s">
        <v>14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41"/>
      <c r="W170" s="27"/>
      <c r="X170" s="27"/>
      <c r="Y170" s="26"/>
      <c r="Z170" s="26"/>
      <c r="AA170" s="27"/>
      <c r="AB170" s="26"/>
      <c r="AC170" s="26"/>
      <c r="AD170" s="27"/>
      <c r="AE170" s="27"/>
      <c r="AF170" s="26"/>
      <c r="AG170" s="26"/>
      <c r="AH170" s="42"/>
      <c r="AI170" s="42"/>
      <c r="AJ170" s="26"/>
      <c r="AK170" s="26"/>
      <c r="AL170" s="26"/>
      <c r="AM170" s="26"/>
      <c r="AN170" s="26"/>
      <c r="AO170" s="26"/>
      <c r="AP170" s="26"/>
      <c r="AQ170" s="26"/>
      <c r="AR170" s="26">
        <v>6</v>
      </c>
      <c r="AS170" s="26" t="s">
        <v>26</v>
      </c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8">
        <f t="shared" si="4"/>
        <v>6</v>
      </c>
      <c r="BG170" s="59"/>
      <c r="BH170" s="1"/>
    </row>
    <row r="171" spans="1:60" ht="10.5">
      <c r="A171" s="19">
        <f t="shared" si="5"/>
        <v>165</v>
      </c>
      <c r="B171" s="61" t="s">
        <v>390</v>
      </c>
      <c r="C171" s="61">
        <v>315</v>
      </c>
      <c r="D171" s="62" t="s">
        <v>391</v>
      </c>
      <c r="E171" s="20" t="s">
        <v>14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41"/>
      <c r="W171" s="27"/>
      <c r="X171" s="27"/>
      <c r="Y171" s="26"/>
      <c r="Z171" s="26"/>
      <c r="AA171" s="27"/>
      <c r="AB171" s="26"/>
      <c r="AC171" s="26"/>
      <c r="AD171" s="27"/>
      <c r="AE171" s="27"/>
      <c r="AF171" s="26"/>
      <c r="AG171" s="26"/>
      <c r="AH171" s="42"/>
      <c r="AI171" s="42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>
        <v>10</v>
      </c>
      <c r="AW171" s="63" t="s">
        <v>379</v>
      </c>
      <c r="AX171" s="26"/>
      <c r="AY171" s="26"/>
      <c r="AZ171" s="26"/>
      <c r="BA171" s="26"/>
      <c r="BB171" s="26"/>
      <c r="BC171" s="26"/>
      <c r="BD171" s="28">
        <f t="shared" si="4"/>
        <v>10</v>
      </c>
      <c r="BG171" s="59"/>
      <c r="BH171" s="1"/>
    </row>
    <row r="172" spans="1:60" ht="10.5">
      <c r="A172" s="19">
        <f t="shared" si="5"/>
        <v>166</v>
      </c>
      <c r="B172" s="61" t="s">
        <v>392</v>
      </c>
      <c r="C172" s="61">
        <v>41</v>
      </c>
      <c r="D172" s="62" t="s">
        <v>393</v>
      </c>
      <c r="E172" s="20" t="s">
        <v>14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41"/>
      <c r="W172" s="27"/>
      <c r="X172" s="27"/>
      <c r="Y172" s="26"/>
      <c r="Z172" s="26"/>
      <c r="AA172" s="27"/>
      <c r="AB172" s="26"/>
      <c r="AC172" s="26"/>
      <c r="AD172" s="27"/>
      <c r="AE172" s="27"/>
      <c r="AF172" s="26"/>
      <c r="AG172" s="26"/>
      <c r="AH172" s="42"/>
      <c r="AI172" s="42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>
        <v>408</v>
      </c>
      <c r="AW172" s="63" t="s">
        <v>28</v>
      </c>
      <c r="AX172" s="26"/>
      <c r="AY172" s="26"/>
      <c r="AZ172" s="26"/>
      <c r="BA172" s="26"/>
      <c r="BB172" s="26"/>
      <c r="BC172" s="26"/>
      <c r="BD172" s="28">
        <f t="shared" si="4"/>
        <v>408</v>
      </c>
      <c r="BG172" s="59"/>
      <c r="BH172" s="1"/>
    </row>
    <row r="173" spans="1:60" ht="10.5">
      <c r="A173" s="19">
        <f t="shared" si="5"/>
        <v>167</v>
      </c>
      <c r="B173" s="55" t="s">
        <v>426</v>
      </c>
      <c r="C173" s="61">
        <v>542</v>
      </c>
      <c r="D173" s="64" t="s">
        <v>431</v>
      </c>
      <c r="E173" s="20" t="s">
        <v>14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41"/>
      <c r="W173" s="27"/>
      <c r="X173" s="27"/>
      <c r="Y173" s="26"/>
      <c r="Z173" s="26"/>
      <c r="AA173" s="27"/>
      <c r="AB173" s="26"/>
      <c r="AC173" s="26"/>
      <c r="AD173" s="27"/>
      <c r="AE173" s="27"/>
      <c r="AF173" s="26"/>
      <c r="AG173" s="26"/>
      <c r="AH173" s="42"/>
      <c r="AI173" s="42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63"/>
      <c r="AX173" s="26">
        <v>241.2</v>
      </c>
      <c r="AY173" s="26" t="s">
        <v>26</v>
      </c>
      <c r="AZ173" s="26">
        <v>471.6</v>
      </c>
      <c r="BA173" s="26" t="s">
        <v>437</v>
      </c>
      <c r="BB173" s="26"/>
      <c r="BC173" s="26"/>
      <c r="BD173" s="28">
        <f t="shared" si="4"/>
        <v>712.8</v>
      </c>
      <c r="BG173" s="59"/>
      <c r="BH173" s="1"/>
    </row>
    <row r="174" spans="1:60" ht="52.5">
      <c r="A174" s="19">
        <f t="shared" si="5"/>
        <v>168</v>
      </c>
      <c r="B174" s="65" t="s">
        <v>428</v>
      </c>
      <c r="C174" s="65">
        <v>504</v>
      </c>
      <c r="D174" s="66" t="s">
        <v>427</v>
      </c>
      <c r="E174" s="20" t="s">
        <v>14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41"/>
      <c r="W174" s="27"/>
      <c r="X174" s="27"/>
      <c r="Y174" s="26"/>
      <c r="Z174" s="26"/>
      <c r="AA174" s="27"/>
      <c r="AB174" s="26"/>
      <c r="AC174" s="26"/>
      <c r="AD174" s="27"/>
      <c r="AE174" s="27"/>
      <c r="AF174" s="26"/>
      <c r="AG174" s="26"/>
      <c r="AH174" s="42"/>
      <c r="AI174" s="42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63"/>
      <c r="AX174" s="67" t="s">
        <v>433</v>
      </c>
      <c r="AY174" s="26"/>
      <c r="AZ174" s="26"/>
      <c r="BA174" s="26"/>
      <c r="BB174" s="26"/>
      <c r="BC174" s="26"/>
      <c r="BD174" s="28">
        <f t="shared" si="4"/>
        <v>0</v>
      </c>
      <c r="BG174" s="59"/>
      <c r="BH174" s="1"/>
    </row>
    <row r="175" spans="1:60" ht="52.5">
      <c r="A175" s="19">
        <f t="shared" si="5"/>
        <v>169</v>
      </c>
      <c r="B175" s="68" t="s">
        <v>430</v>
      </c>
      <c r="C175" s="69">
        <v>514</v>
      </c>
      <c r="D175" s="66" t="s">
        <v>429</v>
      </c>
      <c r="E175" s="20" t="s">
        <v>14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41"/>
      <c r="W175" s="27"/>
      <c r="X175" s="27"/>
      <c r="Y175" s="26"/>
      <c r="Z175" s="26"/>
      <c r="AA175" s="27"/>
      <c r="AB175" s="26"/>
      <c r="AC175" s="26"/>
      <c r="AD175" s="27"/>
      <c r="AE175" s="27"/>
      <c r="AF175" s="26"/>
      <c r="AG175" s="26"/>
      <c r="AH175" s="42"/>
      <c r="AI175" s="42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63"/>
      <c r="AX175" s="67" t="s">
        <v>433</v>
      </c>
      <c r="AY175" s="26"/>
      <c r="AZ175" s="26"/>
      <c r="BA175" s="26"/>
      <c r="BB175" s="26"/>
      <c r="BC175" s="26"/>
      <c r="BD175" s="28">
        <f t="shared" si="4"/>
        <v>0</v>
      </c>
      <c r="BG175" s="59"/>
      <c r="BH175" s="1"/>
    </row>
    <row r="176" spans="1:60" ht="10.5">
      <c r="A176" s="19">
        <f t="shared" si="5"/>
        <v>170</v>
      </c>
      <c r="B176" s="68" t="s">
        <v>442</v>
      </c>
      <c r="C176" s="69">
        <v>135</v>
      </c>
      <c r="D176" s="66" t="s">
        <v>440</v>
      </c>
      <c r="E176" s="20" t="s">
        <v>14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41"/>
      <c r="W176" s="27"/>
      <c r="X176" s="27"/>
      <c r="Y176" s="26"/>
      <c r="Z176" s="26"/>
      <c r="AA176" s="27"/>
      <c r="AB176" s="26"/>
      <c r="AC176" s="26"/>
      <c r="AD176" s="27"/>
      <c r="AE176" s="27"/>
      <c r="AF176" s="26"/>
      <c r="AG176" s="26"/>
      <c r="AH176" s="42"/>
      <c r="AI176" s="42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63"/>
      <c r="AX176" s="67"/>
      <c r="AY176" s="26"/>
      <c r="AZ176" s="26">
        <v>10</v>
      </c>
      <c r="BA176" s="26" t="s">
        <v>434</v>
      </c>
      <c r="BB176" s="26">
        <f>VLOOKUP(C176,'[1]2017 div total'!$C$5:$D$30,2,0)</f>
        <v>3</v>
      </c>
      <c r="BC176" s="110"/>
      <c r="BD176" s="28">
        <f t="shared" si="4"/>
        <v>13</v>
      </c>
      <c r="BG176" s="59"/>
      <c r="BH176" s="1"/>
    </row>
    <row r="177" spans="1:60" ht="11.25" thickBot="1">
      <c r="A177" s="122">
        <f t="shared" si="5"/>
        <v>171</v>
      </c>
      <c r="B177" s="123" t="s">
        <v>435</v>
      </c>
      <c r="C177" s="124">
        <v>541</v>
      </c>
      <c r="D177" s="125" t="s">
        <v>441</v>
      </c>
      <c r="E177" s="71" t="s">
        <v>14</v>
      </c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7"/>
      <c r="W177" s="70"/>
      <c r="X177" s="70"/>
      <c r="Y177" s="72"/>
      <c r="Z177" s="72"/>
      <c r="AA177" s="70"/>
      <c r="AB177" s="72"/>
      <c r="AC177" s="72"/>
      <c r="AD177" s="70"/>
      <c r="AE177" s="70"/>
      <c r="AF177" s="72"/>
      <c r="AG177" s="72"/>
      <c r="AH177" s="128"/>
      <c r="AI177" s="128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129"/>
      <c r="AX177" s="130"/>
      <c r="AY177" s="72"/>
      <c r="AZ177" s="72">
        <v>3.0323</v>
      </c>
      <c r="BA177" s="72"/>
      <c r="BB177" s="72">
        <f>VLOOKUP(C177,'[1]2017 div total'!$C$5:$D$30,2,0)</f>
        <v>3.68</v>
      </c>
      <c r="BC177" s="131"/>
      <c r="BD177" s="73">
        <f t="shared" si="4"/>
        <v>6.712300000000001</v>
      </c>
      <c r="BG177" s="59"/>
      <c r="BH177" s="1"/>
    </row>
    <row r="178" spans="1:60" s="4" customFormat="1" ht="16.5" customHeight="1" thickBot="1">
      <c r="A178" s="111"/>
      <c r="B178" s="112"/>
      <c r="C178" s="113"/>
      <c r="D178" s="112" t="s">
        <v>394</v>
      </c>
      <c r="E178" s="112"/>
      <c r="F178" s="114">
        <v>111</v>
      </c>
      <c r="G178" s="114"/>
      <c r="H178" s="114">
        <v>86</v>
      </c>
      <c r="I178" s="114"/>
      <c r="J178" s="114">
        <v>69</v>
      </c>
      <c r="K178" s="114"/>
      <c r="L178" s="114">
        <v>49</v>
      </c>
      <c r="M178" s="114"/>
      <c r="N178" s="114">
        <v>54</v>
      </c>
      <c r="O178" s="114"/>
      <c r="P178" s="114">
        <v>23</v>
      </c>
      <c r="Q178" s="114"/>
      <c r="R178" s="114">
        <v>17</v>
      </c>
      <c r="S178" s="114"/>
      <c r="T178" s="114">
        <v>22</v>
      </c>
      <c r="U178" s="114"/>
      <c r="V178" s="115">
        <v>13</v>
      </c>
      <c r="W178" s="113"/>
      <c r="X178" s="116">
        <v>20</v>
      </c>
      <c r="Y178" s="117"/>
      <c r="Z178" s="118">
        <v>15</v>
      </c>
      <c r="AA178" s="117"/>
      <c r="AB178" s="119">
        <v>18</v>
      </c>
      <c r="AC178" s="119"/>
      <c r="AD178" s="117">
        <v>23</v>
      </c>
      <c r="AE178" s="117"/>
      <c r="AF178" s="117">
        <v>28</v>
      </c>
      <c r="AG178" s="117"/>
      <c r="AH178" s="116">
        <f>COUNTA(AH7:AH169)</f>
        <v>37</v>
      </c>
      <c r="AI178" s="116"/>
      <c r="AJ178" s="116">
        <f>COUNTA(AJ7:AJ169)</f>
        <v>26</v>
      </c>
      <c r="AK178" s="116"/>
      <c r="AL178" s="116">
        <f>COUNTA(AL7:AL169)</f>
        <v>19</v>
      </c>
      <c r="AM178" s="116"/>
      <c r="AN178" s="116">
        <f>COUNTA(AN7:AN169)</f>
        <v>26</v>
      </c>
      <c r="AO178" s="116"/>
      <c r="AP178" s="116">
        <f>COUNTA(AP7:AP169)</f>
        <v>30</v>
      </c>
      <c r="AQ178" s="116">
        <f>COUNTA(AQ7:AQ169)</f>
        <v>28</v>
      </c>
      <c r="AR178" s="116">
        <f>COUNTA(AR7:AR170)</f>
        <v>31</v>
      </c>
      <c r="AS178" s="116">
        <f>COUNTA(AS7:AS170)</f>
        <v>31</v>
      </c>
      <c r="AT178" s="116">
        <f>COUNTA(AT7:AT170)</f>
        <v>26</v>
      </c>
      <c r="AU178" s="116"/>
      <c r="AV178" s="119"/>
      <c r="AW178" s="119"/>
      <c r="AX178" s="116">
        <f>COUNTA(AX7:AX175)</f>
        <v>26</v>
      </c>
      <c r="AY178" s="116">
        <f>COUNTA(AY7:AY175)</f>
        <v>23</v>
      </c>
      <c r="AZ178" s="116">
        <f>COUNTA(AZ7:AZ177)</f>
        <v>28</v>
      </c>
      <c r="BA178" s="116"/>
      <c r="BB178" s="120"/>
      <c r="BC178" s="120"/>
      <c r="BD178" s="121"/>
      <c r="BG178" s="74"/>
      <c r="BH178" s="1"/>
    </row>
    <row r="179" spans="1:60" ht="10.5">
      <c r="A179" s="59"/>
      <c r="B179" s="59"/>
      <c r="C179" s="4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75"/>
      <c r="Z179" s="75"/>
      <c r="AA179" s="59"/>
      <c r="AB179" s="75"/>
      <c r="AC179" s="75"/>
      <c r="AD179" s="59"/>
      <c r="AE179" s="59"/>
      <c r="AF179" s="59"/>
      <c r="AG179" s="59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106"/>
      <c r="BD179" s="59"/>
      <c r="BG179" s="59"/>
      <c r="BH179" s="1"/>
    </row>
    <row r="180" spans="59:60" ht="10.5">
      <c r="BG180" s="59"/>
      <c r="BH180" s="1"/>
    </row>
    <row r="181" spans="4:60" ht="10.5">
      <c r="D181" s="101"/>
      <c r="E181" s="101"/>
      <c r="M181" s="2" t="s">
        <v>395</v>
      </c>
      <c r="AM181" s="3">
        <v>2007</v>
      </c>
      <c r="BG181" s="59"/>
      <c r="BH181" s="1"/>
    </row>
    <row r="182" spans="4:60" ht="10.5">
      <c r="D182" s="75"/>
      <c r="E182" s="75"/>
      <c r="AM182" s="3">
        <v>2008</v>
      </c>
      <c r="BG182" s="59"/>
      <c r="BH182" s="59"/>
    </row>
    <row r="183" spans="4:39" ht="12">
      <c r="D183" s="102"/>
      <c r="E183" s="76"/>
      <c r="F183" s="77" t="s">
        <v>396</v>
      </c>
      <c r="G183" s="78"/>
      <c r="N183" s="77" t="s">
        <v>397</v>
      </c>
      <c r="AM183" s="3">
        <v>2009</v>
      </c>
    </row>
    <row r="184" spans="4:39" ht="12">
      <c r="D184" s="103"/>
      <c r="F184" s="79"/>
      <c r="G184" s="78"/>
      <c r="AM184" s="3">
        <v>2010</v>
      </c>
    </row>
    <row r="185" spans="6:14" ht="22.5" customHeight="1">
      <c r="F185" s="80" t="s">
        <v>398</v>
      </c>
      <c r="I185" s="81" t="s">
        <v>399</v>
      </c>
      <c r="N185" s="78" t="s">
        <v>400</v>
      </c>
    </row>
    <row r="186" spans="6:14" ht="22.5" customHeight="1">
      <c r="F186" s="80" t="s">
        <v>401</v>
      </c>
      <c r="I186" s="82" t="s">
        <v>402</v>
      </c>
      <c r="N186" s="78" t="s">
        <v>403</v>
      </c>
    </row>
    <row r="187" spans="6:14" ht="10.5">
      <c r="F187" s="80" t="s">
        <v>404</v>
      </c>
      <c r="I187" s="82" t="s">
        <v>405</v>
      </c>
      <c r="N187" s="78" t="s">
        <v>406</v>
      </c>
    </row>
    <row r="188" spans="6:14" ht="10.5">
      <c r="F188" s="80" t="s">
        <v>407</v>
      </c>
      <c r="I188" s="82" t="s">
        <v>408</v>
      </c>
      <c r="N188" s="78" t="s">
        <v>409</v>
      </c>
    </row>
    <row r="189" spans="6:14" ht="10.5">
      <c r="F189" s="83" t="s">
        <v>410</v>
      </c>
      <c r="I189" s="82" t="s">
        <v>411</v>
      </c>
      <c r="N189" s="78" t="s">
        <v>412</v>
      </c>
    </row>
    <row r="190" spans="6:9" ht="10.5">
      <c r="F190" s="83" t="s">
        <v>413</v>
      </c>
      <c r="I190" s="82" t="s">
        <v>414</v>
      </c>
    </row>
    <row r="191" spans="6:9" ht="10.5">
      <c r="F191" s="83" t="s">
        <v>415</v>
      </c>
      <c r="I191" s="82" t="s">
        <v>416</v>
      </c>
    </row>
    <row r="192" spans="6:9" ht="10.5">
      <c r="F192" s="83" t="s">
        <v>417</v>
      </c>
      <c r="I192" s="82" t="s">
        <v>418</v>
      </c>
    </row>
    <row r="193" spans="6:9" ht="10.5">
      <c r="F193" s="83" t="s">
        <v>419</v>
      </c>
      <c r="I193" s="82" t="s">
        <v>420</v>
      </c>
    </row>
    <row r="194" spans="6:9" ht="10.5">
      <c r="F194" s="83" t="s">
        <v>421</v>
      </c>
      <c r="I194" s="82" t="s">
        <v>422</v>
      </c>
    </row>
    <row r="195" spans="6:9" ht="11.25" customHeight="1">
      <c r="F195" s="80" t="s">
        <v>423</v>
      </c>
      <c r="I195" s="82" t="s">
        <v>424</v>
      </c>
    </row>
    <row r="196" spans="6:9" ht="11.25" customHeight="1">
      <c r="F196" s="80"/>
      <c r="I196" s="82"/>
    </row>
  </sheetData>
  <sheetProtection/>
  <mergeCells count="7">
    <mergeCell ref="L165:U165"/>
    <mergeCell ref="A5:A6"/>
    <mergeCell ref="B5:B6"/>
    <mergeCell ref="C5:C6"/>
    <mergeCell ref="D5:D6"/>
    <mergeCell ref="E5:E6"/>
    <mergeCell ref="F5:BD5"/>
  </mergeCells>
  <printOptions/>
  <pageMargins left="0.46" right="0.56" top="0.51" bottom="0.64" header="0.5" footer="0.5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USR0208</dc:creator>
  <cp:keywords/>
  <dc:description/>
  <cp:lastModifiedBy>Оюундэлгэр. Б</cp:lastModifiedBy>
  <dcterms:created xsi:type="dcterms:W3CDTF">2015-10-02T02:09:21Z</dcterms:created>
  <dcterms:modified xsi:type="dcterms:W3CDTF">2018-09-04T06:54:46Z</dcterms:modified>
  <cp:category/>
  <cp:version/>
  <cp:contentType/>
  <cp:contentStatus/>
</cp:coreProperties>
</file>