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055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5621"/>
</workbook>
</file>

<file path=xl/calcChain.xml><?xml version="1.0" encoding="utf-8"?>
<calcChain xmlns="http://schemas.openxmlformats.org/spreadsheetml/2006/main">
  <c r="J25" i="1" l="1"/>
  <c r="I24" i="1"/>
  <c r="H23" i="1"/>
  <c r="I23" i="1" s="1"/>
  <c r="I22" i="1"/>
  <c r="I21" i="1"/>
  <c r="H21" i="1"/>
  <c r="I20" i="1"/>
  <c r="I19" i="1"/>
  <c r="I18" i="1"/>
  <c r="I17" i="1"/>
  <c r="I16" i="1"/>
  <c r="H15" i="1"/>
  <c r="G15" i="1"/>
  <c r="I14" i="1"/>
  <c r="I13" i="1"/>
  <c r="I12" i="1"/>
  <c r="I11" i="1"/>
  <c r="I10" i="1"/>
  <c r="I9" i="1"/>
  <c r="I8" i="1"/>
  <c r="I7" i="1"/>
  <c r="H6" i="1"/>
  <c r="I5" i="1"/>
  <c r="I4" i="1"/>
  <c r="H25" i="1" l="1"/>
  <c r="I6" i="1"/>
  <c r="I25" i="1" s="1"/>
</calcChain>
</file>

<file path=xl/sharedStrings.xml><?xml version="1.0" encoding="utf-8"?>
<sst xmlns="http://schemas.openxmlformats.org/spreadsheetml/2006/main" count="152" uniqueCount="103">
  <si>
    <t>д/д</t>
  </si>
  <si>
    <t>КОМПАНИЙН НЭР</t>
  </si>
  <si>
    <t>САЛБАР</t>
  </si>
  <si>
    <t>НЭГЖ ХУВЬЦААНД НОГДОХ АШИГ        /ТӨГ/</t>
  </si>
  <si>
    <t>НИЙТ ХУВЬЦААНЫ           ТОО          ШИРХЭГ</t>
  </si>
  <si>
    <t>ТАРААХ ХЭЛБЭР</t>
  </si>
  <si>
    <t>НОГДОЛ АШГИЙН ТАЛААРХ ТУЗ-ИЙН ШИЙДВЭР</t>
  </si>
  <si>
    <t>УБ</t>
  </si>
  <si>
    <t>ҮЦТТТХТ</t>
  </si>
  <si>
    <t>АПУ</t>
  </si>
  <si>
    <t>Тахь-ко</t>
  </si>
  <si>
    <t>А</t>
  </si>
  <si>
    <t>Е</t>
  </si>
  <si>
    <t>НОГДОЛ АШГИЙН НИЙТ ДҮН           /ТӨГ/</t>
  </si>
  <si>
    <t>ДА</t>
  </si>
  <si>
    <t>Говь</t>
  </si>
  <si>
    <t>GOV</t>
  </si>
  <si>
    <t>В</t>
  </si>
  <si>
    <t>ХК, ҮЦТТТХТ</t>
  </si>
  <si>
    <t>Гермес центр</t>
  </si>
  <si>
    <t>HRM</t>
  </si>
  <si>
    <t>ТУЗ-ийн 2013.02.18-ны өдрийн 02 тоот тогтоолын дагуу нэгж хувьцаанд 5.09₮-ийн ногдол ашгийг  2013.03.07-ны өдрөөс эхлэн ҮЦТТТХТ ХХК-иар дамжуулан тараах шийдвэр гаргасан байна.</t>
  </si>
  <si>
    <t>Шарын гол</t>
  </si>
  <si>
    <t>SHG</t>
  </si>
  <si>
    <t>ТУЗ-ийн 2013.02.18-ны өдрийн 05 тоот тогтоолын дагуу нэгж хувьцаанд 50₮-ийн ногдол ашгийг  ҮЦТТТХТ ХХК-иар дамжуулан тараах шийдвэр гаргасан байна.</t>
  </si>
  <si>
    <t>APU</t>
  </si>
  <si>
    <t>ТУЗ-ийн 2013.02.18-ны өдрийн 13/07 тоот тогтоолын дагуу нэгж хувьцаанд 70₮-ийн ногдол ашгийг  ҮЦТТТХТ ХХК-иар дамжуулан 2013.05.31-ны дотор тараах шийдвэр гаргасан байна.</t>
  </si>
  <si>
    <t>Бидисек</t>
  </si>
  <si>
    <t>BDS</t>
  </si>
  <si>
    <t>ТУЗ-ийн 2013.02.18-ны өдрийн 08 тоот тогтоолын дагуу нэгж хувьцаанд 60₮-ийн ногдол ашгийг  ҮЦТТТХТ ХХК-иар дамжуулан 2013 оны 3-р улиралд багтаан тараах шийдвэр гаргасан байна.</t>
  </si>
  <si>
    <t>ТАН</t>
  </si>
  <si>
    <t>ТУЗ-ийн 2013.02.19-ны өдрийн 02 тоот тогтоолын дагуу нэгж хувьцаанд 56₮-ийн ногдол ашгийг  ҮЦТТТХТ ХХК-иар дамжуулан 2013 оны 5-р сарын 01-ны дотор тараах шийдвэр гаргасан байна.</t>
  </si>
  <si>
    <t>Баянтээг</t>
  </si>
  <si>
    <t>BTG</t>
  </si>
  <si>
    <t>ӨХ</t>
  </si>
  <si>
    <t>ТУЗ-ийн 2013.02.20-ны өдрийн 04 тоот тогтоолын дагуу нэгж хувьцаанд 100₮-ийн ногдол ашгийг  ҮЦТТТХТ ХХК-иар дамжуулан 2013 оны 6-р сарын 01-ны дотор тараах шийдвэр гаргасан байна.</t>
  </si>
  <si>
    <t>ТООН КОД</t>
  </si>
  <si>
    <t>ҮСГЭН КОД</t>
  </si>
  <si>
    <t>БАЙРШИЛ</t>
  </si>
  <si>
    <t>Улаанбаатар БҮК</t>
  </si>
  <si>
    <t>BUK</t>
  </si>
  <si>
    <t>D</t>
  </si>
  <si>
    <t>ТУЗ-ийн 2013.02.19-ны өдрийн 04 тоот тогтоолын дагуу нэгж хувьцаанд 137₮-ийн ногдол ашгийг  ҮЦТТТХТ ХХК-иар дамжуулан 2013 оны 4-р сарын 26-с 07 сарын 01-ны дотор тараах шийдвэр гаргасан байна.</t>
  </si>
  <si>
    <t>Тулга</t>
  </si>
  <si>
    <t>TLG</t>
  </si>
  <si>
    <t>E</t>
  </si>
  <si>
    <t>ТУЗ-ийн 2013.01.28-ны өдрийн 02/04 тоот тогтоолын дагуу нэгж хувьцаанд 60₮-ийн ногдол ашгийг  ҮЦТТТХТ ХХК-иар дамжуулан 2013 оны 06-р сарын 01-ны дотор тараах шийдвэр гаргасан байна.</t>
  </si>
  <si>
    <t>ТУЗ-ийн 2013.01.29-ны өдрийн 02 тоот тогтоолын дагуу нэгж хувьцаанд 125₮-ийн ногдол ашгийг 2013.05.01-ны өдрөөс эхлэн компани дээрээ, үлдсэн хэсгийн 2013.10.01-ны дотор ҮЦТТТХТ ХХК-иар дамжуулан тараах шийдвэр гаргасан байна.</t>
  </si>
  <si>
    <t>Тээвэр дархан</t>
  </si>
  <si>
    <t>TEE</t>
  </si>
  <si>
    <t>ТУЗ-ийн 2013.03.06-ны өдрийн 03 тоот тогтоолын дагуу нэгж хувьцаанд 400₮-ийн ногдол ашгийг  ҮЦТТТХТ ХХК-иар дамжуулан 2013 оны 12-р сарын 31-ны дотор тараах шийдвэр гаргасан байна.</t>
  </si>
  <si>
    <t>Монгол алт</t>
  </si>
  <si>
    <t>ERC</t>
  </si>
  <si>
    <t>ТУЗ-ийн 2013.03.06-ны өдрийн 03 тоот тогтоолын дагуу нэгж хувьцаанд 150₮-ийн ногдол ашгийг  ҮЦТТТХТ ХХК-иар дамжуулан 2013 оны 12-р сарын 31-ны дотор тараах шийдвэр гаргасан байна.</t>
  </si>
  <si>
    <t>Ремикон</t>
  </si>
  <si>
    <t>RMC</t>
  </si>
  <si>
    <t>ТУЗ-ийн 2013.03.01-ны өдрийн 02 тоот тогтоолын дагуу нэгж хувьцаанд 1,27₮-ийн ногдол ашгийг  ҮЦТТТХТ ХХК-иар дамжуулан 2013 оны 06-р сарын 30-ны дотор тараах шийдвэр гаргасан байна.</t>
  </si>
  <si>
    <t>Махимпекс</t>
  </si>
  <si>
    <t>MMX</t>
  </si>
  <si>
    <t>ХК</t>
  </si>
  <si>
    <t>ТУЗ-ийн 2013.02.11-ны өдрийн 01 тоот тогтоолын дагуу нэгж хувьцаанд 80\₮-ийн ногдол ашгийг  2013 оны 07-р сарын 01-ны өдрөөс компани дэрээ тараах шийдвэр гаргасан байна.</t>
  </si>
  <si>
    <t>Баянгол ЗБ</t>
  </si>
  <si>
    <t>BNG</t>
  </si>
  <si>
    <t>ҮЦТТТХТ, ХК</t>
  </si>
  <si>
    <t xml:space="preserve"> ТУЗ-ийн 2013.03.04-ний өдрийн 5/13 тоот тогтоолын дагуу нэгж хувьцаанд 350 төгрөгийн ногдол ашиг хуваарилах шийдвэр гаргасан байна.</t>
  </si>
  <si>
    <t>Женко тур бюро</t>
  </si>
  <si>
    <t>JTB</t>
  </si>
  <si>
    <t>ТУЗ-ийн 2013.03.09-ний өдрийн 02/2013 тоот тогтоолын дагуу нэгж хувьцаан 1.6 төгрөгийн ногдол ашиг хуваарилах тухай шийдвэр гаргасан байна.</t>
  </si>
  <si>
    <t>Оллоо</t>
  </si>
  <si>
    <t>OLL</t>
  </si>
  <si>
    <t>ТУЗ-ийн 2013.02.28-ны өдрийн 02/11 тоот тогтоолын дагуу нэгж хувьцаанд 6 төгрөгийн ногдол ашгийг 2013.05.30 гэхэд тараахаар шийдвэрлэсэн байна.</t>
  </si>
  <si>
    <t>Атар-Өргөө</t>
  </si>
  <si>
    <t>ATR</t>
  </si>
  <si>
    <t>B</t>
  </si>
  <si>
    <t>ТУЗ-ийн 2013.03.06-ны 06 тоот тогтоолын дагуу нэгж хуьцаанд 500 төгрөгийн ногдол ашгийг 2013.05.30-ны дотор тараахаар шийдвэрлэсэн байна.</t>
  </si>
  <si>
    <t>Газар сүлжмэл</t>
  </si>
  <si>
    <t>SUL</t>
  </si>
  <si>
    <t>ТУЗ-ийн 2013.03.19-ны 0 тоот тогтоолын дагуу нэгж хуьцаанд 4948.20 төгрөгийн ногдол ашиг тараахаар шийдвэрлэсэн байна.</t>
  </si>
  <si>
    <t>Дорнод худалдаа</t>
  </si>
  <si>
    <t>DES</t>
  </si>
  <si>
    <t>ДО</t>
  </si>
  <si>
    <t>ТУЗ-ийн 2013.04.10-ны 3 тоот тогтоолын дагуу нэгж хуьцаанд 500 төгрөгийн ногдол ашиг тараахаар шийдвэрлэсэн байна.</t>
  </si>
  <si>
    <t>Барилга корпораци</t>
  </si>
  <si>
    <t>BRC</t>
  </si>
  <si>
    <t>ТУЗ-ийн 2013.04.10-ны 4 тоот тогтоолын дагуу нэгж хуьцаанд 5000 төгрөгийн ногдол ашиг тараахаар шийдвэрлэсэн байна.</t>
  </si>
  <si>
    <t>Гутал</t>
  </si>
  <si>
    <t>GTL</t>
  </si>
  <si>
    <t>ТУЗ-ийн 2013.04.05-ны 3 тоот тогтоолын дагуу нэгж хуьцаанд 420 төгрөгийн ногдол ашиг тараахаар шийдвэрлэсэн байна.</t>
  </si>
  <si>
    <t>НИЙТ</t>
  </si>
  <si>
    <t>* БАЙРШИЛ</t>
  </si>
  <si>
    <t>*САЛБАР</t>
  </si>
  <si>
    <t xml:space="preserve"> </t>
  </si>
  <si>
    <t xml:space="preserve"> УБ—Улаанбаатар</t>
  </si>
  <si>
    <t>C – Хөдөө аж ахуй</t>
  </si>
  <si>
    <t xml:space="preserve">А – Уул уурхай                           </t>
  </si>
  <si>
    <t>D – Барилга тээвэр</t>
  </si>
  <si>
    <t xml:space="preserve">B – Аж үйлдвэр                        </t>
  </si>
  <si>
    <t>E – Худалдаа үйлчилгээ</t>
  </si>
  <si>
    <t xml:space="preserve">ӨХ– Өвөрхангай </t>
  </si>
  <si>
    <t xml:space="preserve">ДА—Дархан </t>
  </si>
  <si>
    <t>ДО- Дорнод</t>
  </si>
  <si>
    <t>2012 ОНЫ НОГДОЛ АШГИЙН СУДАЛГАА</t>
  </si>
  <si>
    <t>2012 оны үйл ажиллагааныхаа ногдол ашгийг дараа жил нь буюу 2013 онд тарааж буйг анхаарна уу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</si>
</sst>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£_-;\-* #,##0\ _£_-;_-* &quot;-&quot;??\ _£_-;_-@_-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 Mon"/>
      <family val="1"/>
    </font>
    <font>
      <sz val="10"/>
      <color theme="1"/>
      <name val="Times New Roman Mo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Times New Roman Mon"/>
      <family val="1"/>
    </font>
    <font>
      <b/>
      <sz val="10"/>
      <color theme="1"/>
      <name val="Times New Roman"/>
      <family val="1"/>
    </font>
    <font>
      <sz val="11"/>
      <color theme="1"/>
      <name val="Trebuchet MS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4" fontId="8" fillId="0" borderId="3" xfId="1" applyNumberFormat="1" applyFont="1" applyFill="1" applyBorder="1" applyAlignment="1">
      <alignment horizontal="center" wrapText="1"/>
    </xf>
    <xf numFmtId="165" fontId="8" fillId="0" borderId="3" xfId="1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164" fontId="8" fillId="0" borderId="3" xfId="1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37" fontId="8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2" fillId="5" borderId="3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65" fontId="14" fillId="0" borderId="3" xfId="1" applyNumberFormat="1" applyFont="1" applyBorder="1" applyAlignment="1">
      <alignment horizontal="center"/>
    </xf>
    <xf numFmtId="0" fontId="14" fillId="2" borderId="3" xfId="0" applyFont="1" applyFill="1" applyBorder="1"/>
    <xf numFmtId="0" fontId="0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0"/>
  <sheetViews>
    <sheetView tabSelected="1" zoomScaleNormal="100" zoomScaleSheetLayoutView="100" workbookViewId="0">
      <selection activeCell="G30" sqref="G30"/>
    </sheetView>
  </sheetViews>
  <sheetFormatPr defaultColWidth="13" defaultRowHeight="12"/>
  <cols>
    <col min="1" max="1" width="4.42578125" style="3" customWidth="1"/>
    <col min="2" max="2" width="14.85546875" style="3" customWidth="1"/>
    <col min="3" max="3" width="5.140625" style="3" customWidth="1"/>
    <col min="4" max="4" width="4.85546875" style="3" customWidth="1"/>
    <col min="5" max="5" width="3.28515625" style="3" bestFit="1" customWidth="1"/>
    <col min="6" max="6" width="4.5703125" style="3" customWidth="1"/>
    <col min="7" max="7" width="12.140625" style="3" customWidth="1"/>
    <col min="8" max="8" width="13.85546875" style="3" customWidth="1"/>
    <col min="9" max="9" width="17.85546875" style="3" customWidth="1"/>
    <col min="10" max="10" width="11.85546875" style="3" customWidth="1"/>
    <col min="11" max="11" width="82.42578125" style="3" customWidth="1"/>
    <col min="12" max="16384" width="13" style="3"/>
  </cols>
  <sheetData>
    <row r="1" spans="1:50" ht="15">
      <c r="A1" s="4"/>
      <c r="B1" s="4"/>
      <c r="C1" s="4"/>
      <c r="D1" s="1"/>
      <c r="E1" s="1"/>
      <c r="F1" s="1" t="s">
        <v>101</v>
      </c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6"/>
      <c r="AX1" s="6"/>
    </row>
    <row r="2" spans="1:50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63.75">
      <c r="A3" s="7" t="s">
        <v>0</v>
      </c>
      <c r="B3" s="8" t="s">
        <v>1</v>
      </c>
      <c r="C3" s="9" t="s">
        <v>36</v>
      </c>
      <c r="D3" s="9" t="s">
        <v>37</v>
      </c>
      <c r="E3" s="9" t="s">
        <v>2</v>
      </c>
      <c r="F3" s="9" t="s">
        <v>38</v>
      </c>
      <c r="G3" s="8" t="s">
        <v>3</v>
      </c>
      <c r="H3" s="8" t="s">
        <v>4</v>
      </c>
      <c r="I3" s="8" t="s">
        <v>13</v>
      </c>
      <c r="J3" s="8" t="s">
        <v>5</v>
      </c>
      <c r="K3" s="8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ht="33.75">
      <c r="A4" s="15">
        <v>1</v>
      </c>
      <c r="B4" s="10" t="s">
        <v>15</v>
      </c>
      <c r="C4" s="15">
        <v>354</v>
      </c>
      <c r="D4" s="15" t="s">
        <v>16</v>
      </c>
      <c r="E4" s="15" t="s">
        <v>17</v>
      </c>
      <c r="F4" s="15" t="s">
        <v>7</v>
      </c>
      <c r="G4" s="15">
        <v>125</v>
      </c>
      <c r="H4" s="16">
        <v>7801125</v>
      </c>
      <c r="I4" s="17">
        <f>G4*H4</f>
        <v>975140625</v>
      </c>
      <c r="J4" s="15" t="s">
        <v>18</v>
      </c>
      <c r="K4" s="15" t="s">
        <v>47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22.5">
      <c r="A5" s="15">
        <v>2</v>
      </c>
      <c r="B5" s="10" t="s">
        <v>19</v>
      </c>
      <c r="C5" s="15">
        <v>528</v>
      </c>
      <c r="D5" s="15" t="s">
        <v>20</v>
      </c>
      <c r="E5" s="15" t="s">
        <v>12</v>
      </c>
      <c r="F5" s="15" t="s">
        <v>7</v>
      </c>
      <c r="G5" s="18">
        <v>5.09</v>
      </c>
      <c r="H5" s="16">
        <v>78543001</v>
      </c>
      <c r="I5" s="17">
        <f>G5*H5</f>
        <v>399783875.08999997</v>
      </c>
      <c r="J5" s="15" t="s">
        <v>8</v>
      </c>
      <c r="K5" s="15" t="s">
        <v>21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22.5">
      <c r="A6" s="15">
        <v>3</v>
      </c>
      <c r="B6" s="10" t="s">
        <v>22</v>
      </c>
      <c r="C6" s="15">
        <v>309</v>
      </c>
      <c r="D6" s="19" t="s">
        <v>23</v>
      </c>
      <c r="E6" s="15" t="s">
        <v>11</v>
      </c>
      <c r="F6" s="15" t="s">
        <v>14</v>
      </c>
      <c r="G6" s="20">
        <v>50</v>
      </c>
      <c r="H6" s="16">
        <f>7231389+1292596+1707404</f>
        <v>10231389</v>
      </c>
      <c r="I6" s="17">
        <f>G6*H6</f>
        <v>511569450</v>
      </c>
      <c r="J6" s="15" t="s">
        <v>8</v>
      </c>
      <c r="K6" s="15" t="s">
        <v>24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ht="22.5">
      <c r="A7" s="15">
        <v>4</v>
      </c>
      <c r="B7" s="10" t="s">
        <v>9</v>
      </c>
      <c r="C7" s="15">
        <v>90</v>
      </c>
      <c r="D7" s="15" t="s">
        <v>25</v>
      </c>
      <c r="E7" s="15" t="s">
        <v>17</v>
      </c>
      <c r="F7" s="15" t="s">
        <v>7</v>
      </c>
      <c r="G7" s="15">
        <v>70</v>
      </c>
      <c r="H7" s="16">
        <v>74287700</v>
      </c>
      <c r="I7" s="17">
        <f t="shared" ref="I7:I24" si="0">G7*H7</f>
        <v>5200139000</v>
      </c>
      <c r="J7" s="15" t="s">
        <v>8</v>
      </c>
      <c r="K7" s="15" t="s">
        <v>26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ht="22.5">
      <c r="A8" s="15">
        <v>5</v>
      </c>
      <c r="B8" s="10" t="s">
        <v>27</v>
      </c>
      <c r="C8" s="19">
        <v>522</v>
      </c>
      <c r="D8" s="19" t="s">
        <v>28</v>
      </c>
      <c r="E8" s="19" t="s">
        <v>12</v>
      </c>
      <c r="F8" s="15" t="s">
        <v>7</v>
      </c>
      <c r="G8" s="15">
        <v>60</v>
      </c>
      <c r="H8" s="16">
        <v>11000000</v>
      </c>
      <c r="I8" s="17">
        <f t="shared" si="0"/>
        <v>660000000</v>
      </c>
      <c r="J8" s="15" t="s">
        <v>8</v>
      </c>
      <c r="K8" s="15" t="s">
        <v>29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22.5">
      <c r="A9" s="15">
        <v>6</v>
      </c>
      <c r="B9" s="21" t="s">
        <v>10</v>
      </c>
      <c r="C9" s="19">
        <v>44</v>
      </c>
      <c r="D9" s="19" t="s">
        <v>30</v>
      </c>
      <c r="E9" s="19" t="s">
        <v>17</v>
      </c>
      <c r="F9" s="15" t="s">
        <v>7</v>
      </c>
      <c r="G9" s="15">
        <v>56</v>
      </c>
      <c r="H9" s="16">
        <v>1189983</v>
      </c>
      <c r="I9" s="17">
        <f t="shared" si="0"/>
        <v>66639048</v>
      </c>
      <c r="J9" s="15" t="s">
        <v>8</v>
      </c>
      <c r="K9" s="15" t="s">
        <v>31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ht="22.5">
      <c r="A10" s="15">
        <v>7</v>
      </c>
      <c r="B10" s="10" t="s">
        <v>32</v>
      </c>
      <c r="C10" s="19">
        <v>445</v>
      </c>
      <c r="D10" s="19" t="s">
        <v>33</v>
      </c>
      <c r="E10" s="19" t="s">
        <v>11</v>
      </c>
      <c r="F10" s="15" t="s">
        <v>34</v>
      </c>
      <c r="G10" s="15">
        <v>100</v>
      </c>
      <c r="H10" s="16">
        <v>252608</v>
      </c>
      <c r="I10" s="17">
        <f t="shared" si="0"/>
        <v>25260800</v>
      </c>
      <c r="J10" s="15" t="s">
        <v>8</v>
      </c>
      <c r="K10" s="15" t="s">
        <v>35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22.5">
      <c r="A11" s="15">
        <v>8</v>
      </c>
      <c r="B11" s="10" t="s">
        <v>39</v>
      </c>
      <c r="C11" s="19">
        <v>195</v>
      </c>
      <c r="D11" s="19" t="s">
        <v>40</v>
      </c>
      <c r="E11" s="19" t="s">
        <v>41</v>
      </c>
      <c r="F11" s="15" t="s">
        <v>7</v>
      </c>
      <c r="G11" s="15">
        <v>137</v>
      </c>
      <c r="H11" s="16">
        <v>1128275</v>
      </c>
      <c r="I11" s="17">
        <f t="shared" si="0"/>
        <v>154573675</v>
      </c>
      <c r="J11" s="15" t="s">
        <v>8</v>
      </c>
      <c r="K11" s="15" t="s">
        <v>42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22.5">
      <c r="A12" s="15">
        <v>9</v>
      </c>
      <c r="B12" s="21" t="s">
        <v>43</v>
      </c>
      <c r="C12" s="19">
        <v>5</v>
      </c>
      <c r="D12" s="19" t="s">
        <v>44</v>
      </c>
      <c r="E12" s="19" t="s">
        <v>45</v>
      </c>
      <c r="F12" s="15" t="s">
        <v>7</v>
      </c>
      <c r="G12" s="15">
        <v>60</v>
      </c>
      <c r="H12" s="16">
        <v>131620</v>
      </c>
      <c r="I12" s="17">
        <f t="shared" si="0"/>
        <v>7897200</v>
      </c>
      <c r="J12" s="15" t="s">
        <v>8</v>
      </c>
      <c r="K12" s="15" t="s">
        <v>46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ht="22.5">
      <c r="A13" s="15">
        <v>10</v>
      </c>
      <c r="B13" s="10" t="s">
        <v>48</v>
      </c>
      <c r="C13" s="19">
        <v>217</v>
      </c>
      <c r="D13" s="19" t="s">
        <v>49</v>
      </c>
      <c r="E13" s="19" t="s">
        <v>41</v>
      </c>
      <c r="F13" s="15" t="s">
        <v>14</v>
      </c>
      <c r="G13" s="15">
        <v>400</v>
      </c>
      <c r="H13" s="16">
        <v>163349</v>
      </c>
      <c r="I13" s="17">
        <f t="shared" si="0"/>
        <v>65339600</v>
      </c>
      <c r="J13" s="15" t="s">
        <v>8</v>
      </c>
      <c r="K13" s="15" t="s">
        <v>50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ht="22.5">
      <c r="A14" s="15">
        <v>11</v>
      </c>
      <c r="B14" s="10" t="s">
        <v>51</v>
      </c>
      <c r="C14" s="19">
        <v>68</v>
      </c>
      <c r="D14" s="19" t="s">
        <v>52</v>
      </c>
      <c r="E14" s="19" t="s">
        <v>11</v>
      </c>
      <c r="F14" s="15" t="s">
        <v>14</v>
      </c>
      <c r="G14" s="15">
        <v>150</v>
      </c>
      <c r="H14" s="22">
        <v>265852</v>
      </c>
      <c r="I14" s="17">
        <f t="shared" si="0"/>
        <v>39877800</v>
      </c>
      <c r="J14" s="15" t="s">
        <v>8</v>
      </c>
      <c r="K14" s="15" t="s">
        <v>53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22.5">
      <c r="A15" s="15">
        <v>12</v>
      </c>
      <c r="B15" s="21" t="s">
        <v>54</v>
      </c>
      <c r="C15" s="19">
        <v>530</v>
      </c>
      <c r="D15" s="19" t="s">
        <v>55</v>
      </c>
      <c r="E15" s="19" t="s">
        <v>17</v>
      </c>
      <c r="F15" s="15" t="s">
        <v>7</v>
      </c>
      <c r="G15" s="18">
        <f>I15/H15</f>
        <v>1.2709796802886202</v>
      </c>
      <c r="H15" s="16">
        <f>127642623-48963159</f>
        <v>78679464</v>
      </c>
      <c r="I15" s="17">
        <v>100000000</v>
      </c>
      <c r="J15" s="15" t="s">
        <v>8</v>
      </c>
      <c r="K15" s="15" t="s">
        <v>56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22.5">
      <c r="A16" s="15">
        <v>13</v>
      </c>
      <c r="B16" s="21" t="s">
        <v>57</v>
      </c>
      <c r="C16" s="19">
        <v>208</v>
      </c>
      <c r="D16" s="19" t="s">
        <v>58</v>
      </c>
      <c r="E16" s="19" t="s">
        <v>17</v>
      </c>
      <c r="F16" s="15" t="s">
        <v>7</v>
      </c>
      <c r="G16" s="15">
        <v>80</v>
      </c>
      <c r="H16" s="22">
        <v>3800721</v>
      </c>
      <c r="I16" s="17">
        <f t="shared" si="0"/>
        <v>304057680</v>
      </c>
      <c r="J16" s="15" t="s">
        <v>59</v>
      </c>
      <c r="K16" s="15" t="s">
        <v>60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22.5">
      <c r="A17" s="15">
        <v>14</v>
      </c>
      <c r="B17" s="11" t="s">
        <v>61</v>
      </c>
      <c r="C17" s="12">
        <v>13</v>
      </c>
      <c r="D17" s="12" t="s">
        <v>62</v>
      </c>
      <c r="E17" s="12" t="s">
        <v>45</v>
      </c>
      <c r="F17" s="15" t="s">
        <v>7</v>
      </c>
      <c r="G17" s="15">
        <v>350</v>
      </c>
      <c r="H17" s="22">
        <v>423065</v>
      </c>
      <c r="I17" s="17">
        <f t="shared" si="0"/>
        <v>148072750</v>
      </c>
      <c r="J17" s="15" t="s">
        <v>63</v>
      </c>
      <c r="K17" s="15" t="s">
        <v>64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22.5">
      <c r="A18" s="15">
        <v>15</v>
      </c>
      <c r="B18" s="11" t="s">
        <v>65</v>
      </c>
      <c r="C18" s="12">
        <v>521</v>
      </c>
      <c r="D18" s="23" t="s">
        <v>66</v>
      </c>
      <c r="E18" s="23" t="s">
        <v>45</v>
      </c>
      <c r="F18" s="15" t="s">
        <v>7</v>
      </c>
      <c r="G18" s="15">
        <v>1.6</v>
      </c>
      <c r="H18" s="24">
        <v>100000000</v>
      </c>
      <c r="I18" s="17">
        <f t="shared" si="0"/>
        <v>160000000</v>
      </c>
      <c r="J18" s="15" t="s">
        <v>63</v>
      </c>
      <c r="K18" s="15" t="s">
        <v>67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22.5">
      <c r="A19" s="15">
        <v>16</v>
      </c>
      <c r="B19" s="11" t="s">
        <v>68</v>
      </c>
      <c r="C19" s="12">
        <v>527</v>
      </c>
      <c r="D19" s="19" t="s">
        <v>69</v>
      </c>
      <c r="E19" s="19" t="s">
        <v>12</v>
      </c>
      <c r="F19" s="15" t="s">
        <v>7</v>
      </c>
      <c r="G19" s="15">
        <v>6</v>
      </c>
      <c r="H19" s="22">
        <v>9700497</v>
      </c>
      <c r="I19" s="17">
        <f t="shared" si="0"/>
        <v>58202982</v>
      </c>
      <c r="J19" s="15" t="s">
        <v>8</v>
      </c>
      <c r="K19" s="15" t="s">
        <v>70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22.5">
      <c r="A20" s="15">
        <v>17</v>
      </c>
      <c r="B20" s="11" t="s">
        <v>71</v>
      </c>
      <c r="C20" s="12">
        <v>17</v>
      </c>
      <c r="D20" s="12" t="s">
        <v>72</v>
      </c>
      <c r="E20" s="12" t="s">
        <v>73</v>
      </c>
      <c r="F20" s="15" t="s">
        <v>7</v>
      </c>
      <c r="G20" s="15">
        <v>500</v>
      </c>
      <c r="H20" s="22">
        <v>174136</v>
      </c>
      <c r="I20" s="17">
        <f t="shared" si="0"/>
        <v>87068000</v>
      </c>
      <c r="J20" s="15" t="s">
        <v>8</v>
      </c>
      <c r="K20" s="15" t="s">
        <v>74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22.5">
      <c r="A21" s="25">
        <v>18</v>
      </c>
      <c r="B21" s="26" t="s">
        <v>75</v>
      </c>
      <c r="C21" s="27">
        <v>34</v>
      </c>
      <c r="D21" s="27" t="s">
        <v>76</v>
      </c>
      <c r="E21" s="27" t="s">
        <v>73</v>
      </c>
      <c r="F21" s="15" t="s">
        <v>7</v>
      </c>
      <c r="G21" s="25">
        <v>4948.2</v>
      </c>
      <c r="H21" s="22">
        <f>181201-115839</f>
        <v>65362</v>
      </c>
      <c r="I21" s="17">
        <f t="shared" si="0"/>
        <v>323424248.39999998</v>
      </c>
      <c r="J21" s="15" t="s">
        <v>8</v>
      </c>
      <c r="K21" s="15" t="s">
        <v>77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22.5">
      <c r="A22" s="25">
        <v>19</v>
      </c>
      <c r="B22" s="13" t="s">
        <v>78</v>
      </c>
      <c r="C22" s="14">
        <v>311</v>
      </c>
      <c r="D22" s="14" t="s">
        <v>79</v>
      </c>
      <c r="E22" s="14" t="s">
        <v>45</v>
      </c>
      <c r="F22" s="25" t="s">
        <v>80</v>
      </c>
      <c r="G22" s="25">
        <v>500</v>
      </c>
      <c r="H22" s="16">
        <v>73969</v>
      </c>
      <c r="I22" s="17">
        <f t="shared" si="0"/>
        <v>36984500</v>
      </c>
      <c r="J22" s="15" t="s">
        <v>8</v>
      </c>
      <c r="K22" s="15" t="s">
        <v>81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24">
      <c r="A23" s="25">
        <v>20</v>
      </c>
      <c r="B23" s="28" t="s">
        <v>82</v>
      </c>
      <c r="C23" s="29">
        <v>476</v>
      </c>
      <c r="D23" s="29" t="s">
        <v>83</v>
      </c>
      <c r="E23" s="29" t="s">
        <v>41</v>
      </c>
      <c r="F23" s="15" t="s">
        <v>7</v>
      </c>
      <c r="G23" s="25">
        <v>5000</v>
      </c>
      <c r="H23" s="22">
        <f>31045+9617</f>
        <v>40662</v>
      </c>
      <c r="I23" s="17">
        <f t="shared" si="0"/>
        <v>203310000</v>
      </c>
      <c r="J23" s="15" t="s">
        <v>59</v>
      </c>
      <c r="K23" s="15" t="s">
        <v>84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22.5">
      <c r="A24" s="25">
        <v>21</v>
      </c>
      <c r="B24" s="30" t="s">
        <v>85</v>
      </c>
      <c r="C24" s="31">
        <v>88</v>
      </c>
      <c r="D24" s="31" t="s">
        <v>86</v>
      </c>
      <c r="E24" s="31" t="s">
        <v>17</v>
      </c>
      <c r="F24" s="15" t="s">
        <v>7</v>
      </c>
      <c r="G24" s="25">
        <v>420</v>
      </c>
      <c r="H24" s="22">
        <v>1618684</v>
      </c>
      <c r="I24" s="17">
        <f t="shared" si="0"/>
        <v>679847280</v>
      </c>
      <c r="J24" s="15" t="s">
        <v>59</v>
      </c>
      <c r="K24" s="15" t="s">
        <v>87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2.75">
      <c r="A25" s="37" t="s">
        <v>88</v>
      </c>
      <c r="B25" s="37"/>
      <c r="C25" s="37"/>
      <c r="D25" s="37"/>
      <c r="E25" s="37"/>
      <c r="F25" s="37"/>
      <c r="G25" s="37"/>
      <c r="H25" s="32">
        <f>SUM(H4:H24)</f>
        <v>379571462</v>
      </c>
      <c r="I25" s="32">
        <f>SUM(I4:I24)</f>
        <v>10207188513.49</v>
      </c>
      <c r="J25" s="32">
        <f>SUM(J4:J24)</f>
        <v>0</v>
      </c>
      <c r="K25" s="3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>
      <c r="A29" s="2"/>
      <c r="C29" s="2"/>
      <c r="D29" s="2"/>
      <c r="E29" s="2"/>
      <c r="F29" s="2"/>
      <c r="G29" s="2" t="s">
        <v>102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5">
      <c r="A30" s="2"/>
      <c r="B30" s="36" t="s">
        <v>89</v>
      </c>
      <c r="C30" s="34"/>
      <c r="D30" s="34"/>
      <c r="E30" s="34"/>
      <c r="F30" s="34"/>
      <c r="G30" s="34"/>
      <c r="H30" s="36" t="s">
        <v>90</v>
      </c>
      <c r="I30" s="34"/>
      <c r="J30" s="34"/>
      <c r="K30" s="3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5">
      <c r="A31" s="2"/>
      <c r="B31" s="36" t="s">
        <v>91</v>
      </c>
      <c r="C31" s="36" t="s">
        <v>92</v>
      </c>
      <c r="D31" s="34"/>
      <c r="E31" s="34"/>
      <c r="F31" s="34"/>
      <c r="G31" s="34"/>
      <c r="H31" s="34"/>
      <c r="I31" s="36" t="s">
        <v>94</v>
      </c>
      <c r="J31" s="34"/>
      <c r="K31" s="3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5">
      <c r="A32" s="2"/>
      <c r="B32" s="34"/>
      <c r="C32" s="36" t="s">
        <v>99</v>
      </c>
      <c r="D32" s="34"/>
      <c r="E32" s="34"/>
      <c r="F32" s="34"/>
      <c r="G32" s="34"/>
      <c r="H32" s="34"/>
      <c r="I32" s="36" t="s">
        <v>96</v>
      </c>
      <c r="J32" s="34"/>
      <c r="K32" s="3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5">
      <c r="A33" s="2"/>
      <c r="B33" s="34"/>
      <c r="C33" s="36" t="s">
        <v>98</v>
      </c>
      <c r="D33" s="34"/>
      <c r="E33" s="34"/>
      <c r="F33" s="34"/>
      <c r="G33" s="34"/>
      <c r="H33" s="34"/>
      <c r="I33" s="36" t="s">
        <v>93</v>
      </c>
      <c r="J33" s="34"/>
      <c r="K33" s="3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5">
      <c r="A34" s="2"/>
      <c r="B34" s="36"/>
      <c r="C34" s="36" t="s">
        <v>100</v>
      </c>
      <c r="D34" s="34"/>
      <c r="E34" s="34"/>
      <c r="F34" s="34"/>
      <c r="G34" s="34"/>
      <c r="H34" s="34"/>
      <c r="I34" s="34" t="s">
        <v>95</v>
      </c>
      <c r="J34" s="34"/>
      <c r="K34" s="3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5">
      <c r="A35" s="2"/>
      <c r="B35" s="34"/>
      <c r="C35" s="34"/>
      <c r="D35" s="34"/>
      <c r="E35" s="34"/>
      <c r="F35" s="34"/>
      <c r="G35" s="34"/>
      <c r="H35" s="34"/>
      <c r="I35" s="34" t="s">
        <v>97</v>
      </c>
      <c r="J35" s="34"/>
      <c r="K35" s="3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5">
      <c r="A36" s="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t="14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</row>
    <row r="208" spans="1:50" ht="14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</row>
    <row r="209" spans="1:50" ht="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</row>
    <row r="210" spans="1:50" ht="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</row>
  </sheetData>
  <mergeCells count="1">
    <mergeCell ref="A25:G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"/>
  <sheetViews>
    <sheetView zoomScaleNormal="100" workbookViewId="0">
      <selection sqref="A1:J7"/>
    </sheetView>
  </sheetViews>
  <sheetFormatPr defaultRowHeight="16.5"/>
  <cols>
    <col min="1" max="7" width="9.140625" style="34"/>
    <col min="8" max="8" width="9.140625" style="35"/>
    <col min="9" max="16384" width="9.140625" style="34"/>
  </cols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Ulzii</cp:lastModifiedBy>
  <dcterms:created xsi:type="dcterms:W3CDTF">2012-03-14T20:27:14Z</dcterms:created>
  <dcterms:modified xsi:type="dcterms:W3CDTF">2013-05-01T04:45:03Z</dcterms:modified>
</cp:coreProperties>
</file>