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56" firstSheet="1" activeTab="13"/>
  </bookViews>
  <sheets>
    <sheet name="nuur" sheetId="1" r:id="rId1"/>
    <sheet name="nuur2" sheetId="2" r:id="rId2"/>
    <sheet name="Balance" sheetId="3" r:id="rId3"/>
    <sheet name="OUD" sheetId="4" r:id="rId4"/>
    <sheet name="Umch" sheetId="5" r:id="rId5"/>
    <sheet name="MG" sheetId="6" r:id="rId6"/>
    <sheet name="GB" sheetId="7" r:id="rId7"/>
    <sheet name="9" sheetId="8" r:id="rId8"/>
    <sheet name="10" sheetId="9" r:id="rId9"/>
    <sheet name="11.1" sheetId="10" r:id="rId10"/>
    <sheet name="12" sheetId="11" r:id="rId11"/>
    <sheet name="13" sheetId="12" r:id="rId12"/>
    <sheet name="14" sheetId="13" r:id="rId13"/>
    <sheet name="15" sheetId="14" r:id="rId14"/>
    <sheet name="16" sheetId="15" r:id="rId15"/>
    <sheet name="17" sheetId="16" r:id="rId16"/>
    <sheet name="18" sheetId="17" r:id="rId17"/>
    <sheet name="19" sheetId="18" r:id="rId18"/>
    <sheet name="20" sheetId="19" r:id="rId19"/>
    <sheet name="21" sheetId="20" r:id="rId20"/>
  </sheets>
  <externalReferences>
    <externalReference r:id="rId23"/>
  </externalReferences>
  <definedNames>
    <definedName name="_xlfn.SINGLE" hidden="1">#NAME?</definedName>
    <definedName name="button15">#REF!</definedName>
  </definedNames>
  <calcPr fullCalcOnLoad="1"/>
</workbook>
</file>

<file path=xl/sharedStrings.xml><?xml version="1.0" encoding="utf-8"?>
<sst xmlns="http://schemas.openxmlformats.org/spreadsheetml/2006/main" count="2946" uniqueCount="1839">
  <si>
    <t>"АЛТАЙН ЗАМ" ХК</t>
  </si>
  <si>
    <t>/төгрөгөөр/</t>
  </si>
  <si>
    <t>Мөрийн дугаар</t>
  </si>
  <si>
    <t>1</t>
  </si>
  <si>
    <t>1.1</t>
  </si>
  <si>
    <t>1.1.1</t>
  </si>
  <si>
    <t>1.1.2</t>
  </si>
  <si>
    <t>1.1.3</t>
  </si>
  <si>
    <t>1.1.4</t>
  </si>
  <si>
    <t>1.1.5</t>
  </si>
  <si>
    <t>1.1.6</t>
  </si>
  <si>
    <t>1.1.7</t>
  </si>
  <si>
    <t>1.1.8</t>
  </si>
  <si>
    <t>1.1.9</t>
  </si>
  <si>
    <t>1.1.10</t>
  </si>
  <si>
    <t>1.1.11</t>
  </si>
  <si>
    <t>1.2</t>
  </si>
  <si>
    <t>1.2.1</t>
  </si>
  <si>
    <t>1.2.2</t>
  </si>
  <si>
    <t>1.2.3</t>
  </si>
  <si>
    <t>1.2.4</t>
  </si>
  <si>
    <t>1.2.5</t>
  </si>
  <si>
    <t>1.2.6</t>
  </si>
  <si>
    <t>1.2.7</t>
  </si>
  <si>
    <t>1.2.8</t>
  </si>
  <si>
    <t>1.2.9</t>
  </si>
  <si>
    <t>1.2.10</t>
  </si>
  <si>
    <t>1.3</t>
  </si>
  <si>
    <t>2</t>
  </si>
  <si>
    <t>2.1</t>
  </si>
  <si>
    <t>2.1.1</t>
  </si>
  <si>
    <t>2.1.1.1</t>
  </si>
  <si>
    <t>2.1.1.2</t>
  </si>
  <si>
    <t>2.1.1.3</t>
  </si>
  <si>
    <t>2.1.1.4</t>
  </si>
  <si>
    <t>2.1.1.5</t>
  </si>
  <si>
    <t>2.1.1.6</t>
  </si>
  <si>
    <t>2.1.1.7</t>
  </si>
  <si>
    <t>2.1.1.8</t>
  </si>
  <si>
    <t>2.1.1.9</t>
  </si>
  <si>
    <t>2.1.1.10</t>
  </si>
  <si>
    <t>2.1.1.11</t>
  </si>
  <si>
    <t>2.1.1.12</t>
  </si>
  <si>
    <t>2.1.1.13</t>
  </si>
  <si>
    <t>2.1.2</t>
  </si>
  <si>
    <t>2.1.2.1</t>
  </si>
  <si>
    <t>2.1.2.2</t>
  </si>
  <si>
    <t>2.1.2.3</t>
  </si>
  <si>
    <t>2.1.2.4</t>
  </si>
  <si>
    <t>2.1.2.5</t>
  </si>
  <si>
    <t>2.1.2.6</t>
  </si>
  <si>
    <t>2.2</t>
  </si>
  <si>
    <t>2.3</t>
  </si>
  <si>
    <t>2.3.1</t>
  </si>
  <si>
    <t>2.3.2</t>
  </si>
  <si>
    <t>2.3.3</t>
  </si>
  <si>
    <t>2.3.4</t>
  </si>
  <si>
    <t>2.3.5</t>
  </si>
  <si>
    <t>2.3.6</t>
  </si>
  <si>
    <t>2.3.7</t>
  </si>
  <si>
    <t>2.3.8</t>
  </si>
  <si>
    <t>2.3.9</t>
  </si>
  <si>
    <t>2.3.10</t>
  </si>
  <si>
    <t>2.3.11</t>
  </si>
  <si>
    <t>2.4</t>
  </si>
  <si>
    <t>ГҮЙЦЭТГЭХ ЗАХИРАЛ</t>
  </si>
  <si>
    <t>ЕРӨНХИЙ НЯ-БО</t>
  </si>
  <si>
    <t>Санхүү байдлын тайлан</t>
  </si>
  <si>
    <t>Балансын зүйл</t>
  </si>
  <si>
    <t xml:space="preserve"> ХӨРӨНГӨ</t>
  </si>
  <si>
    <t xml:space="preserve">   Эргэлтийн хөрөнгө</t>
  </si>
  <si>
    <t xml:space="preserve">     Мөнгө түүнтэй адилтгах хөрөнгө</t>
  </si>
  <si>
    <t xml:space="preserve">     Дансны авлага</t>
  </si>
  <si>
    <t xml:space="preserve">     Татвар, НДШ-ийн авлага</t>
  </si>
  <si>
    <t xml:space="preserve">     Бусад авлага</t>
  </si>
  <si>
    <t xml:space="preserve">     Бусад санхүүгийн хөрөнгө</t>
  </si>
  <si>
    <t xml:space="preserve">     Бараа материал</t>
  </si>
  <si>
    <t xml:space="preserve">     Урьдчилж төлсөн зардал тооцоо</t>
  </si>
  <si>
    <t xml:space="preserve">     Бусад эргэлтийн хөрөнгө</t>
  </si>
  <si>
    <t xml:space="preserve">     Борлуулах зорилгоор эзэмшиж буй эргэлтийн бус хөрөнгө (борлуулах бүлэг хөрөнгө)</t>
  </si>
  <si>
    <t xml:space="preserve">     ...</t>
  </si>
  <si>
    <t xml:space="preserve">   Эргэлтийн хөрөнгийн дүн</t>
  </si>
  <si>
    <t xml:space="preserve">   Эргэлтийн бус хөрөнгө</t>
  </si>
  <si>
    <t xml:space="preserve">     Үндсэн хөрөнгө</t>
  </si>
  <si>
    <t xml:space="preserve">     Биет бус хөрөнгө</t>
  </si>
  <si>
    <t xml:space="preserve">     Биологийн хөрөнгө</t>
  </si>
  <si>
    <t xml:space="preserve">     Урт хугацаат хөрөнгө оруулалт</t>
  </si>
  <si>
    <t xml:space="preserve">     Хайгуул ба үнэлгээний хөрөнгө</t>
  </si>
  <si>
    <t xml:space="preserve">     Хойшлогдсон татварын хөрөнгө</t>
  </si>
  <si>
    <t xml:space="preserve">     Хөрөнгө орлуулалтын зориулалттай үл хөдлөх хөрөнгө</t>
  </si>
  <si>
    <t xml:space="preserve">     Бусад эргэлтийн бус хөрөнгө</t>
  </si>
  <si>
    <t xml:space="preserve">   Эргэлтийн бус хөрөнгийн дүн</t>
  </si>
  <si>
    <t xml:space="preserve"> НИЙТ ХӨРӨНГИЙН ДҮН</t>
  </si>
  <si>
    <t xml:space="preserve"> ӨР ТӨЛБӨР БА ЭЗДИЙН ӨМЧ</t>
  </si>
  <si>
    <t xml:space="preserve">   ӨР ТӨЛБӨР</t>
  </si>
  <si>
    <t xml:space="preserve">   Богино хугацаат өр төлбөр</t>
  </si>
  <si>
    <t xml:space="preserve">      Дансны өглөг</t>
  </si>
  <si>
    <t xml:space="preserve">      Цалингийн өглөг</t>
  </si>
  <si>
    <t xml:space="preserve">      Татварын өр</t>
  </si>
  <si>
    <t xml:space="preserve">      НДШ-ийн өглөг</t>
  </si>
  <si>
    <t xml:space="preserve">      Богино хугацаат зээл</t>
  </si>
  <si>
    <t xml:space="preserve">      Хүүний өглөг</t>
  </si>
  <si>
    <t xml:space="preserve">      Ногдол ашгийн өглөг</t>
  </si>
  <si>
    <t xml:space="preserve">      Урьдчилж орсон орлого</t>
  </si>
  <si>
    <t xml:space="preserve">      Нөөц / өр төлбөр /</t>
  </si>
  <si>
    <t xml:space="preserve">      Бусад богино хугацаат өр төлбөр</t>
  </si>
  <si>
    <t xml:space="preserve">      Борлуулах зорилгоор эзэмшиж буй эргэлтийн бус хөрөнгө ( борлуулах бүлэг хөрөнгө )- нд хамаарах өр төлбөр</t>
  </si>
  <si>
    <t xml:space="preserve">      ...</t>
  </si>
  <si>
    <t xml:space="preserve">   Богино хугацаат өр төлбөрийн дүн</t>
  </si>
  <si>
    <t xml:space="preserve">   Урт хугацаат өр төлбөр</t>
  </si>
  <si>
    <t xml:space="preserve">      Урт хугацаат  зээл</t>
  </si>
  <si>
    <t xml:space="preserve">      Нөөц / өр төлбөр/</t>
  </si>
  <si>
    <t xml:space="preserve">      Хойшлогдсон татварын өр</t>
  </si>
  <si>
    <t xml:space="preserve">      Бусад урт хугацаат өр төлбөр</t>
  </si>
  <si>
    <t xml:space="preserve">   Урт хугацаат өр төлбөрийн дүн</t>
  </si>
  <si>
    <t xml:space="preserve">   Өр төлбөрийн нийт дүн</t>
  </si>
  <si>
    <t xml:space="preserve">   Эздийн өмч</t>
  </si>
  <si>
    <t xml:space="preserve">      Төрийн өмч</t>
  </si>
  <si>
    <t xml:space="preserve">      Хувийн өмч</t>
  </si>
  <si>
    <t xml:space="preserve">      Хувьцаат өр төлбөр</t>
  </si>
  <si>
    <t xml:space="preserve">      Халаасны хувьцаа</t>
  </si>
  <si>
    <t xml:space="preserve">      Нэмж төлөгдсөн капитал</t>
  </si>
  <si>
    <t xml:space="preserve">      Хөрөнгийн дахин үнэлгээний нэмэгдэл</t>
  </si>
  <si>
    <t xml:space="preserve">      Гадаад валютын хөрвүүлэлтийн нөөц</t>
  </si>
  <si>
    <t xml:space="preserve">      Эздийн өмчийн бусад хэсэг</t>
  </si>
  <si>
    <t xml:space="preserve">      Хуримтлагдсан ашиг</t>
  </si>
  <si>
    <t xml:space="preserve">   Эздийн өмчийн дүн</t>
  </si>
  <si>
    <t>Тайлант үе:</t>
  </si>
  <si>
    <t>................................................</t>
  </si>
  <si>
    <t>Эхний үлдэгдэл</t>
  </si>
  <si>
    <t>ЭНХБАТ.Б</t>
  </si>
  <si>
    <t>Хуудас:</t>
  </si>
  <si>
    <t>Эцсийн үлдэгдэл</t>
  </si>
  <si>
    <t>1/1</t>
  </si>
  <si>
    <t>Сангийн сайдын 2012 оны</t>
  </si>
  <si>
    <t xml:space="preserve">77 тоот тушаалын </t>
  </si>
  <si>
    <t>3 дугаар хавсралт</t>
  </si>
  <si>
    <t>Регистрийн дугаар:</t>
  </si>
  <si>
    <t>Хаяг:</t>
  </si>
  <si>
    <t>Шуудангийн хаяг:</t>
  </si>
  <si>
    <t>Утас:</t>
  </si>
  <si>
    <t>99110374</t>
  </si>
  <si>
    <t>Факс:</t>
  </si>
  <si>
    <t>Өмчийн хэлбэр:</t>
  </si>
  <si>
    <r>
      <t>Төрийн</t>
    </r>
    <r>
      <rPr>
        <b/>
        <sz val="12"/>
        <rFont val="Arial"/>
        <family val="2"/>
      </rPr>
      <t xml:space="preserve">   </t>
    </r>
    <r>
      <rPr>
        <sz val="12"/>
        <rFont val="Arial"/>
        <family val="2"/>
      </rPr>
      <t>хувь</t>
    </r>
  </si>
  <si>
    <r>
      <t xml:space="preserve">Хувийн    100 </t>
    </r>
    <r>
      <rPr>
        <b/>
        <sz val="12"/>
        <rFont val="Arial"/>
        <family val="2"/>
      </rPr>
      <t xml:space="preserve"> </t>
    </r>
    <r>
      <rPr>
        <sz val="12"/>
        <rFont val="Arial"/>
        <family val="2"/>
      </rPr>
      <t>хувь</t>
    </r>
  </si>
  <si>
    <t>"  АЛТАЙН ЗАМ " ХК-ИЙН</t>
  </si>
  <si>
    <t>САНХҮҮГИЙН ТАЙЛАН</t>
  </si>
  <si>
    <t>Хянаж хүлээн авсан байгууллагын нэр</t>
  </si>
  <si>
    <t>Сар, өдөр</t>
  </si>
  <si>
    <t>Гарын үсэг</t>
  </si>
  <si>
    <t>"АЛТАЙН ЗМ" ХК-ИЙН</t>
  </si>
  <si>
    <t>бодит байдлын тухай мэдэгдэл</t>
  </si>
  <si>
    <t xml:space="preserve">          Захирал ………………………………………. /                                  /</t>
  </si>
  <si>
    <t xml:space="preserve">          Ерөнхий нягтлан бодогч …....…………….… /                                /</t>
  </si>
  <si>
    <t>САНХҮҮГИЙН ТАЙЛАНГИЙН</t>
  </si>
  <si>
    <t>ТОДРУУЛГА</t>
  </si>
  <si>
    <t>"Алтайн зам" ХК</t>
  </si>
  <si>
    <t xml:space="preserve">    </t>
  </si>
  <si>
    <t xml:space="preserve">  ( Аж ахуйн нэгжийн нэр )</t>
  </si>
  <si>
    <t>Үндсэн үйл ажиллагааны чиглэл /төрөл/ :</t>
  </si>
  <si>
    <t>(а)</t>
  </si>
  <si>
    <t>__________________________________________________________</t>
  </si>
  <si>
    <t>Зам, гүүр барих засварлах</t>
  </si>
  <si>
    <t>(б)</t>
  </si>
  <si>
    <t>(в)</t>
  </si>
  <si>
    <t>Туслах үйл ажиллагааны чиглэл /төрөл/ :</t>
  </si>
  <si>
    <t>___________________________________</t>
  </si>
  <si>
    <t>(б) __________________________________</t>
  </si>
  <si>
    <t>Салбар, төлөөлөгчийн газрын нэр, байршил :</t>
  </si>
  <si>
    <r>
      <t>1.</t>
    </r>
    <r>
      <rPr>
        <sz val="7"/>
        <color indexed="60"/>
        <rFont val="Times New Roman"/>
        <family val="1"/>
      </rPr>
      <t xml:space="preserve">       </t>
    </r>
    <r>
      <rPr>
        <sz val="10"/>
        <color indexed="60"/>
        <rFont val="Times New Roman"/>
        <family val="1"/>
      </rPr>
      <t>ТАЙЛАН БЭЛТГЭХ ҮНДЭСЛЭЛ</t>
    </r>
  </si>
  <si>
    <t>Алтайн зам  ХК-н НББ нь ОУС-ын дагуу бүртгэдэг ба тайлагнасан валют нь төгрөг.</t>
  </si>
  <si>
    <t>Эргэлтийн хөрөнгө нь касс, харилцахад байгаа мөнгө, бараа материал үнэ бүхий зүйлс, авлагаас бүрддэг.</t>
  </si>
  <si>
    <t>Орлого зардалыг гарсан тухай бүрд нь хүлээн зөвшөөрч бүртгэдэг.</t>
  </si>
  <si>
    <t>..................................................................................................................................................................................................................</t>
  </si>
  <si>
    <r>
      <t>2.</t>
    </r>
    <r>
      <rPr>
        <sz val="7"/>
        <color indexed="60"/>
        <rFont val="Times New Roman"/>
        <family val="1"/>
      </rPr>
      <t xml:space="preserve">       </t>
    </r>
    <r>
      <rPr>
        <sz val="10"/>
        <color indexed="60"/>
        <rFont val="Times New Roman"/>
        <family val="1"/>
      </rPr>
      <t>НЯГТЛАН БОДОХ БҮРТГЭЛИЙН БОДЛОГЫН ӨӨРЧЛӨЛТ</t>
    </r>
  </si>
  <si>
    <r>
      <t>3.</t>
    </r>
    <r>
      <rPr>
        <sz val="7"/>
        <color indexed="60"/>
        <rFont val="Times New Roman"/>
        <family val="1"/>
      </rPr>
      <t xml:space="preserve">       </t>
    </r>
    <r>
      <rPr>
        <sz val="10"/>
        <color indexed="60"/>
        <rFont val="Times New Roman"/>
        <family val="1"/>
      </rPr>
      <t>МӨНГӨ, ТҮҮНТЭЙ АДИЛТГАХ ХӨРӨНГӨ</t>
    </r>
  </si>
  <si>
    <t>№</t>
  </si>
  <si>
    <t>Мөнгөн хөрөнгийн зүйлс</t>
  </si>
  <si>
    <t xml:space="preserve">  Эцсийн үлдэгдэл</t>
  </si>
  <si>
    <t>Касс дахь мөнгө</t>
  </si>
  <si>
    <t>Банкин дахь мөнгө</t>
  </si>
  <si>
    <t>Мөнгөтэй адилтгах хөрөнгө</t>
  </si>
  <si>
    <t>Нийт дүн</t>
  </si>
  <si>
    <t>Тэмдэглэл. (Мөнгө, түүнтэй адилтгах хөрөнгөтэй холбоотой тайлбар, тэмдэглэлийг хийнэ).</t>
  </si>
  <si>
    <t>..........................................................................................................................................................................................................................................................</t>
  </si>
  <si>
    <r>
      <t>4.</t>
    </r>
    <r>
      <rPr>
        <sz val="7"/>
        <color indexed="60"/>
        <rFont val="Times New Roman"/>
        <family val="1"/>
      </rPr>
      <t xml:space="preserve">       </t>
    </r>
    <r>
      <rPr>
        <sz val="10"/>
        <color indexed="60"/>
        <rFont val="Times New Roman"/>
        <family val="1"/>
      </rPr>
      <t>ДАНСНЫ БОЛОН БУСАД АВЛАГА</t>
    </r>
  </si>
  <si>
    <t>4.1 Дансны авлага</t>
  </si>
  <si>
    <t>Үзүүлэлт</t>
  </si>
  <si>
    <t xml:space="preserve">Дансны авлага </t>
  </si>
  <si>
    <t xml:space="preserve">Найдваргүй авлагын хасагдуулга </t>
  </si>
  <si>
    <t>Дансны авлага (цэвэр дүнгээр)</t>
  </si>
  <si>
    <t>Нэмэгдсэн</t>
  </si>
  <si>
    <t>Хасагдсан (-):</t>
  </si>
  <si>
    <t xml:space="preserve">     -Төлөгдсөн </t>
  </si>
  <si>
    <t xml:space="preserve">    - Найдваргүй болсон </t>
  </si>
  <si>
    <r>
      <t>1.2</t>
    </r>
    <r>
      <rPr>
        <sz val="7"/>
        <color indexed="8"/>
        <rFont val="Times New Roman"/>
        <family val="1"/>
      </rPr>
      <t xml:space="preserve">    </t>
    </r>
    <r>
      <rPr>
        <sz val="10"/>
        <color indexed="8"/>
        <rFont val="Times New Roman"/>
        <family val="1"/>
      </rPr>
      <t>Татвар, нийгмийн даатгалын шимтгэл (НДШ) - ийн авлага</t>
    </r>
  </si>
  <si>
    <t>Төрөл</t>
  </si>
  <si>
    <t>ААНОАТ-ын авлага</t>
  </si>
  <si>
    <t>НӨАТ-ын авлага</t>
  </si>
  <si>
    <t>НДШ – ийн авлага</t>
  </si>
  <si>
    <r>
      <t>1.3</t>
    </r>
    <r>
      <rPr>
        <sz val="7"/>
        <color indexed="8"/>
        <rFont val="Times New Roman"/>
        <family val="1"/>
      </rPr>
      <t xml:space="preserve">    </t>
    </r>
    <r>
      <rPr>
        <sz val="10"/>
        <color indexed="8"/>
        <rFont val="Times New Roman"/>
        <family val="1"/>
      </rPr>
      <t>Бусад богино хугацаат авлага (төрлөөр нь ангилна)</t>
    </r>
  </si>
  <si>
    <t>Холбоотой талаас авах авлага (эргэлтийн хөрөнгөнд хамаарах дүн)</t>
  </si>
  <si>
    <t>Ажиллагчдаас авах авлага</t>
  </si>
  <si>
    <t>Ногдол ашгийн авлага</t>
  </si>
  <si>
    <t>Хүүний авлага</t>
  </si>
  <si>
    <t>Богино хугацаат авлагын бичиг</t>
  </si>
  <si>
    <t>Бусад талуудаас авах авлага</t>
  </si>
  <si>
    <t>Тэмдэглэл. (Дансны авлагыг төлөгдөх хугацаандаа байгаа, 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t>
  </si>
  <si>
    <t>......................................................................................................................................................................................................................</t>
  </si>
  <si>
    <t>5. БУСАД САНХҮҮГИЙН ХӨРӨНГӨ</t>
  </si>
  <si>
    <t xml:space="preserve">   </t>
  </si>
  <si>
    <r>
      <t>6</t>
    </r>
    <r>
      <rPr>
        <sz val="7"/>
        <color indexed="60"/>
        <rFont val="Times New Roman"/>
        <family val="1"/>
      </rPr>
      <t xml:space="preserve"> .      </t>
    </r>
    <r>
      <rPr>
        <sz val="10"/>
        <color indexed="60"/>
        <rFont val="Times New Roman"/>
        <family val="1"/>
      </rPr>
      <t>БАРАА МАТЕРИАЛ</t>
    </r>
  </si>
  <si>
    <t>Бараа материалын төрөл</t>
  </si>
  <si>
    <t>Түүхий эд материал</t>
  </si>
  <si>
    <t>Дуусаагүй үйлдвэрлэл</t>
  </si>
  <si>
    <t>Бэлэн бүтээгдэхүүн /ХХХ/</t>
  </si>
  <si>
    <t>Бараа /Сэлбэг/</t>
  </si>
  <si>
    <t>Хангамжийн материал /Багаж/</t>
  </si>
  <si>
    <t>Бусад /ШТМ, тэсрэх, БҮТЭЗ/</t>
  </si>
  <si>
    <t>Эхний үлдэгдэл (өртгөөр)</t>
  </si>
  <si>
    <t>Нэмэгдсэн дүн</t>
  </si>
  <si>
    <t>Хасагдсан дүн (-)</t>
  </si>
  <si>
    <t>Эцсийн үлдэгдэл (өртгөөр)</t>
  </si>
  <si>
    <t>Үнийн бууралтын гарз (-)</t>
  </si>
  <si>
    <t>Үнийн бууралтын буцаалт</t>
  </si>
  <si>
    <t>Дансны цэвэр дүн*:</t>
  </si>
  <si>
    <t xml:space="preserve">Эхний үлдэгдэл </t>
  </si>
  <si>
    <t xml:space="preserve">Эцсийн үлдэгдэл </t>
  </si>
  <si>
    <t>*Дансны цэвэр дүнгийн эхний, эцсийн үлдэгдлийн нийт дүн нь санхүүгийн байдлын тайлан дахь бараа материалын дансны эхний, эцсийн үлдэгдлийн дүнтэй тэнцүү байна.</t>
  </si>
  <si>
    <t>Тэмдэглэл. (Бараа материалын өртгийг тодорхойлоход ашигласан арга, бараа материалын бүртгэлийн систем, өртөг болон цэвэр боломжит үнийн аль багыг сонгох аргын талаар тайлбар, тэмдэглэл хийнэ).</t>
  </si>
  <si>
    <t>...................................................................................................................................................................................................................</t>
  </si>
  <si>
    <t>7. БОРЛУУЛАХ ЗОРИЛГООР ЭЗЭМШИЖ БУЙ ЭРГЭЛТИЙН БУС ХӨРӨНГӨ                                                            (ЭСВЭЛ БОРЛУУЛАХ БҮЛЭГ ХӨРӨНГӨ) БОЛОН ӨР ТӨЛБӨР</t>
  </si>
  <si>
    <t>Тэмдэглэл. (Борлуулах зорилгоор эзэмшиж буй эргэлтийн бус хөрөнгө (эсвэл борлуулах бүлэг хөрөнгө) болон өр төлбөрийн тодорхойлолт, хэмжилтийн суурь, борлуулалт хийгдсэн аль эсвэл хийгдэхэд хүргэсэн нөхцөл байдал, борлуулах арга, хугацаа,  хүлээн зөвшөөрсөн олз ба гарз болон бусад тайлбар, тэмдэглэлийг хийнэ).</t>
  </si>
  <si>
    <t>.....................................................................................................................................................................................................................</t>
  </si>
  <si>
    <t>8. УРЬДЧИЛЖ ТӨЛСӨН ЗАРДАЛ/ТООЦОО</t>
  </si>
  <si>
    <t>Урьдчилж төлсөн зардал</t>
  </si>
  <si>
    <t>Урьдчилж төлсөн түрээс, даатгал</t>
  </si>
  <si>
    <t>Бэлтгэн нийлүүлэгчдэд төлсөн урьдчилгаа төлбөр</t>
  </si>
  <si>
    <t xml:space="preserve">                   </t>
  </si>
  <si>
    <r>
      <t>9.</t>
    </r>
    <r>
      <rPr>
        <sz val="7"/>
        <color indexed="60"/>
        <rFont val="Times New Roman"/>
        <family val="1"/>
      </rPr>
      <t xml:space="preserve">       </t>
    </r>
    <r>
      <rPr>
        <sz val="10"/>
        <color indexed="60"/>
        <rFont val="Times New Roman"/>
        <family val="1"/>
      </rPr>
      <t xml:space="preserve">ҮНДСЭН ХӨРӨНГӨ </t>
    </r>
  </si>
  <si>
    <t>Газрын сайжруулалт</t>
  </si>
  <si>
    <t>Барилга, байгууламж</t>
  </si>
  <si>
    <t>Машин, тоног төхөөрөмж</t>
  </si>
  <si>
    <t>Тээврийн хэрэгсэл</t>
  </si>
  <si>
    <t xml:space="preserve">Тавилга эд хогшил </t>
  </si>
  <si>
    <t>Компьютер, бусад хэрэгсэл</t>
  </si>
  <si>
    <t>Бусад үндсэн хөрөнгө</t>
  </si>
  <si>
    <t>ҮНДСЭН ХӨРӨНГӨ /ӨРТӨГ/</t>
  </si>
  <si>
    <t>Өөрөө үйлдвэрлэсэн</t>
  </si>
  <si>
    <t>Худалдаж авсан</t>
  </si>
  <si>
    <t>Үнэ төлбөргүй авсан</t>
  </si>
  <si>
    <t>Дахин үнэлгээний нэмэгдэл</t>
  </si>
  <si>
    <t xml:space="preserve">Худалдсан </t>
  </si>
  <si>
    <t xml:space="preserve">Үнэгүй шилжүүлсэн </t>
  </si>
  <si>
    <t xml:space="preserve">Акталсан </t>
  </si>
  <si>
    <t>Үндсэн хөрөнгө дахин ангилсан</t>
  </si>
  <si>
    <r>
      <t>Үндсэн хөрөнгө, ХОЗҮХХ</t>
    </r>
    <r>
      <rPr>
        <sz val="11"/>
        <color indexed="8"/>
        <rFont val="Calibri"/>
        <family val="2"/>
      </rPr>
      <t>⁶</t>
    </r>
    <r>
      <rPr>
        <sz val="11"/>
        <color indexed="8"/>
        <rFont val="Times New Roman"/>
        <family val="1"/>
      </rPr>
      <t xml:space="preserve">  хооронд дахин ангилсан</t>
    </r>
  </si>
  <si>
    <t>ХУРИМТЛАГДСАН ЭЛЭГДЭЛ</t>
  </si>
  <si>
    <t xml:space="preserve">   Байгуулсан элэгдэл </t>
  </si>
  <si>
    <t xml:space="preserve">Дахин үнэлгээгээр нэмэгдсэн </t>
  </si>
  <si>
    <t xml:space="preserve">Үнэ цэнийн бууралтын буцаалт </t>
  </si>
  <si>
    <t>Хасагдсан дүн</t>
  </si>
  <si>
    <t xml:space="preserve">   Данснаас хассан хөрөнгийн элэгдэл </t>
  </si>
  <si>
    <t xml:space="preserve">    Дахин үнэлгээгээр  хасагдсан </t>
  </si>
  <si>
    <t xml:space="preserve">Үнэ цэнийн бууралт </t>
  </si>
  <si>
    <t xml:space="preserve">ДАНСНЫ ЦЭВЭР ДҮН </t>
  </si>
  <si>
    <t>Эхний үлдэгдэл    (1.1 - 2.1)</t>
  </si>
  <si>
    <t>Эцсийн үлдэгдэл (1.6 - 2.4)</t>
  </si>
  <si>
    <t xml:space="preserve">Тэмдэглэл. (Үндсэн хөрөнгийн анги бүрийн хувьд ашигласан хэмжилтийн суурь; элэгдэл тооцох арга; ашиглалтын хугацаа;  дахин   үнэлсэн </t>
  </si>
  <si>
    <t>бол дахин үнэлгээ хүчинтэй болсон хугацаа, хараат бус үнэлгээчин үнэлсэн эсэх талаар;  үндсэн хөрөнгийн дахин ангилал, түүний шалтгаан; бусад тайлбар тэмдэглэлийг хийнэ).</t>
  </si>
  <si>
    <t>........................................................................................................................................................................................................................................................................................................................</t>
  </si>
  <si>
    <r>
      <rPr>
        <sz val="9"/>
        <color indexed="8"/>
        <rFont val="Calibri"/>
        <family val="2"/>
      </rPr>
      <t>⁶</t>
    </r>
    <r>
      <rPr>
        <sz val="9"/>
        <color indexed="8"/>
        <rFont val="Times New Roman"/>
        <family val="1"/>
      </rPr>
      <t>Хөрөнгө оруулалтын зориулалттай үл хөдлөх хөрөнгө.</t>
    </r>
  </si>
  <si>
    <r>
      <t>10.</t>
    </r>
    <r>
      <rPr>
        <sz val="7"/>
        <color indexed="60"/>
        <rFont val="Times New Roman"/>
        <family val="1"/>
      </rPr>
      <t xml:space="preserve">       </t>
    </r>
    <r>
      <rPr>
        <sz val="10"/>
        <color indexed="60"/>
        <rFont val="Times New Roman"/>
        <family val="1"/>
      </rPr>
      <t>БИЕТ БУС ХӨРӨНГӨ</t>
    </r>
  </si>
  <si>
    <t>Зохиогчийн эрх</t>
  </si>
  <si>
    <t>Компьютерийн программ хангамж</t>
  </si>
  <si>
    <t>Патент</t>
  </si>
  <si>
    <t>Барааны тэмдэг</t>
  </si>
  <si>
    <t>Тусгай зөвшөөрөл</t>
  </si>
  <si>
    <t>Газар эзэмших эрх</t>
  </si>
  <si>
    <t>Бусад биет бус хөрөнгө</t>
  </si>
  <si>
    <t>БИЕТ БУС ХӨРӨНГӨ /ӨРТӨГ/</t>
  </si>
  <si>
    <t>ХУРИМТЛАГДСАН ХОРОГДОЛ</t>
  </si>
  <si>
    <t xml:space="preserve">    Байгуулсан хорогдол </t>
  </si>
  <si>
    <t>Үнэ цэнийн бууралтын буцаалт</t>
  </si>
  <si>
    <t>Хасагдсан:</t>
  </si>
  <si>
    <t xml:space="preserve">   Данснаас хассан хөрөнгийн хорогдол </t>
  </si>
  <si>
    <t>Үнэ цэнийн бууралт</t>
  </si>
  <si>
    <t>ДАНСНЫ ЦЭВЭР ДҮН</t>
  </si>
  <si>
    <t>Эцсийн үлдэгдэл (1.4 - 2.4)</t>
  </si>
  <si>
    <t xml:space="preserve">Тэмдэглэл. (Биет бус хөрөнгийн анги бүрийн хувьд ашигласан хэмжилтийн суурь, хорогдол тооцох арга, ашиглалтын хугацаа, дахин үнэлсэн   </t>
  </si>
  <si>
    <t>бол дахин үнэлгээ хүчинтэй болсон хугацаа, хараат бус үнэлгээчин үнэлсэн эсэх, бусад биет бус хөрөнгийн бүрэлдэхүүн болон бусад тайлбар тэмдэглэлийг хийнэ).</t>
  </si>
  <si>
    <t>........................................................................................................................................................................................................................................................................................</t>
  </si>
  <si>
    <r>
      <t xml:space="preserve">Тэмдэглэл. (Хөрөнгө оруулалтын зориулалттай үл хөдлөх хөрөнгийн  хувьд ашигласан хэмжилтийн суурь; бодит үнэ цэнийн загвар ашигладаг бол бодит үнэ цэнийг тодорхойлоход ашигласан арга, бодит үнэ цэнийн тохируулгаас үүссэн олз, гарз; хэрэв түрээслэдэг бол түрээсийн орлого, түрээслэсэн хөрөнгөтэй холбоотой гарсан зардлууд. Хэрэв өртгийн загвар ашигладаг бол хөрөнгийн ашиглалтын хугацаа, элэгдэл тооцох арга болон НББОУС 40 </t>
    </r>
    <r>
      <rPr>
        <i/>
        <sz val="10"/>
        <color indexed="8"/>
        <rFont val="Times New Roman"/>
        <family val="1"/>
      </rPr>
      <t>Хөрөнгө оруулалтын зориулалттай үл хөдлөх хөрөнгө</t>
    </r>
    <r>
      <rPr>
        <sz val="10"/>
        <color indexed="8"/>
        <rFont val="Times New Roman"/>
        <family val="1"/>
      </rPr>
      <t xml:space="preserve"> – д заасны дагуу бусад тодруулгыг хийнэ).</t>
    </r>
  </si>
  <si>
    <t>14. ХӨРӨНГӨ ОРУУЛАЛТЫН ЗОРИУЛАЛТТАЙ ҮЛ ХӨДЛӨХ ХӨРӨНГӨ</t>
  </si>
  <si>
    <r>
      <t xml:space="preserve">Тэмдэглэл. ( Урт хугацаат хөрөнгө оруулалттай холбоотой бий болсон олз, гарзын дүн, бүртгэсэн аргыг тодруулна. Охин компани, хамтын хяналттай аж ахуйн нэгж, хараат компанид оруулсан хөрөнгө оруулалтыг НББОУС 27 </t>
    </r>
    <r>
      <rPr>
        <i/>
        <sz val="10"/>
        <color indexed="8"/>
        <rFont val="Times New Roman"/>
        <family val="1"/>
      </rPr>
      <t xml:space="preserve">Нэгтгэсэн болон тусдаа санхүүгийн тайлан </t>
    </r>
    <r>
      <rPr>
        <sz val="10"/>
        <color indexed="8"/>
        <rFont val="Times New Roman"/>
        <family val="1"/>
      </rPr>
      <t>– ийн дагуу тодруулна).</t>
    </r>
  </si>
  <si>
    <t>Хөрөнгө оруулалт ба бусад хөрөнгө</t>
  </si>
  <si>
    <t>Хөрөнгө оруулалтын дүн</t>
  </si>
  <si>
    <t>Хөрөнгө оруулалтын хувь</t>
  </si>
  <si>
    <t>Хөрөнгө оруулалтын төрөл</t>
  </si>
  <si>
    <t xml:space="preserve">  №</t>
  </si>
  <si>
    <t>13. УРТ ХУГАЦААТ ХӨРӨНГӨ ОРУУЛАЛТ</t>
  </si>
  <si>
    <t>Тэмдэглэл. (Биологийн хөрөнгийн хэмжилтийн суурь болон бусад тайлбар, тэмдэглэлийг хийнэ).</t>
  </si>
  <si>
    <t xml:space="preserve"> </t>
  </si>
  <si>
    <t>дансны үнэ</t>
  </si>
  <si>
    <t>тоо</t>
  </si>
  <si>
    <t>Биологийн хөрөнгийн төрөл</t>
  </si>
  <si>
    <t>12. БИОЛОГИЙН ХӨРӨНГӨ</t>
  </si>
  <si>
    <t>Ашиглалтанд орох эцсийн хугацаа</t>
  </si>
  <si>
    <t>Нийт төсөвт өртөг</t>
  </si>
  <si>
    <t>Дуусгалтын хувь</t>
  </si>
  <si>
    <t>Эхэлсэн он</t>
  </si>
  <si>
    <t>Дуусаагүй барилгын нэр</t>
  </si>
  <si>
    <t>11. ДУУСААГҮЙ БАРИЛГА</t>
  </si>
  <si>
    <t>Тэмдэглэл. (Урт хугацаат нөөцийн дүнг тодруулна. Нөөцийн төрлөөр тайлбар, тэмдэглэл хийнэ).</t>
  </si>
  <si>
    <t>.................................................................................................................................................................................................................</t>
  </si>
  <si>
    <t>16.5 Бусад богино хугацаат өр төлбөр</t>
  </si>
  <si>
    <t>бусад богино хугацаат өр төлбөр</t>
  </si>
  <si>
    <t>Тэмдэглэл. (Гадаад валютаар илэрхийлэгдсэн богино хугацаат өр төлбөрийн дүнг тусад нь тодруулна).</t>
  </si>
  <si>
    <t>16.6  Урт хугацаат зээл болон бусад урт хугацаат өр төлбөр</t>
  </si>
  <si>
    <t>төгрөгөөр</t>
  </si>
  <si>
    <t>валютаар</t>
  </si>
  <si>
    <t>Урт хугацаат зээлийн дүн</t>
  </si>
  <si>
    <t>Гадаадын байгууллагаас шууд авсан зээл</t>
  </si>
  <si>
    <t>Гадаадын байгууллагаас дамжуулан авсан зээл</t>
  </si>
  <si>
    <t>Дотоодын эх үүсвэрээс авсан зээл</t>
  </si>
  <si>
    <t>Бусад урт хугацаат өр төлбөрийн дүн (гадаад, дотоодын зах зээлд гаргасан бонд, өрийн бичиг</t>
  </si>
  <si>
    <t>Тэмдэглэл. (Урт хугацаат зээл болон бусад урт хугацаат өр төлбөрийн төрлөөр тайлбар, тэмдэглэл хийнэ).</t>
  </si>
  <si>
    <t>17. ЭЗДИЙН ӨМЧ</t>
  </si>
  <si>
    <t>17.1 Өмч</t>
  </si>
  <si>
    <t>Эргэлтэнд байгаа бүрэн төлөгдсөн энгийн хувьцаа</t>
  </si>
  <si>
    <t>Давуу эрхтэй хувьцаа</t>
  </si>
  <si>
    <t>Өмчийн дүн (төгрөгөөр)</t>
  </si>
  <si>
    <t>Тоо ширхэг</t>
  </si>
  <si>
    <t>Дүн (төгрөгөөр)</t>
  </si>
  <si>
    <t>Хасагдсан (-)</t>
  </si>
  <si>
    <t xml:space="preserve">  17.2 Хөрөнгийн дахин үнэлгээний нэмэгдэл</t>
  </si>
  <si>
    <t>Үндсэн хөрөнгийн дахин үнэлгээний нэмэгдэл</t>
  </si>
  <si>
    <t>Биет бус хөрөнгийн дахин үнэлгээний нэмэгдэл</t>
  </si>
  <si>
    <t>Дахин үнэлгээний нэмэгдлийн зөрүү</t>
  </si>
  <si>
    <r>
      <t>Дахин үнэлсэн хөрөнгийн үнэ цэнийн бууралтын гарзын буцаалт</t>
    </r>
    <r>
      <rPr>
        <sz val="10"/>
        <color indexed="8"/>
        <rFont val="Calibri"/>
        <family val="2"/>
      </rPr>
      <t>⁷</t>
    </r>
  </si>
  <si>
    <t>Дахин үнэлгээний нэмэгдлийн хэрэгжсэн дүн</t>
  </si>
  <si>
    <r>
      <t>Дахин үнэлсэн хөрөнгийн үнэ цэнийн бууралтын гарз</t>
    </r>
    <r>
      <rPr>
        <sz val="10"/>
        <color indexed="8"/>
        <rFont val="Calibri"/>
        <family val="2"/>
      </rPr>
      <t>⁸</t>
    </r>
  </si>
  <si>
    <t>17.3 Гадаад валютын хөрвүүлэлтийн нөөц</t>
  </si>
  <si>
    <t>Гадаад үйл ажиллагааны хөрвүүлэлтээс үүссэн зөрүү</t>
  </si>
  <si>
    <t>Бүртгэлийн валютыг толилуулгын валют руу хөрвүүлснээс үүссэн зөрүү</t>
  </si>
  <si>
    <t>Бусад</t>
  </si>
  <si>
    <t>17.4 Эздийн өмчийн бусад хэсэг</t>
  </si>
  <si>
    <t xml:space="preserve">Тэмдэглэл. (Эздийн өмчийн бусад хэсгийн бүрэлдэхүүн тус бүрээр тодруулж тайлбар, тэмдэглэл хийнэ). </t>
  </si>
  <si>
    <t>..................................................................................................................................................................</t>
  </si>
  <si>
    <t>18. БОРЛУУЛАЛТЫН ОРЛОГО БОЛОН БОРЛУУЛАЛТЫН ӨРТӨГ</t>
  </si>
  <si>
    <t>Өмнөх оны дүн</t>
  </si>
  <si>
    <t>Тайлант оны дүн</t>
  </si>
  <si>
    <t>Борлуулалтын орлого:</t>
  </si>
  <si>
    <t xml:space="preserve">Бараа, бүтээгдэхүүн борлуулсны орлого: </t>
  </si>
  <si>
    <t>Ажил, үйлчилгээ борлуулсны орлого:</t>
  </si>
  <si>
    <t>Нийт борлуулалтын орлого</t>
  </si>
  <si>
    <t>Борлуулалтын буцаалт, хөнгөлөлт, үнийн бууралт (-)</t>
  </si>
  <si>
    <t>Цэвэр борлуулалт</t>
  </si>
  <si>
    <t>Борлуулалтын өртөг:</t>
  </si>
  <si>
    <t>Борлуулсан бараа, бүтээгдэхүүний өртөг</t>
  </si>
  <si>
    <r>
      <rPr>
        <sz val="10"/>
        <color indexed="8"/>
        <rFont val="Calibri"/>
        <family val="2"/>
      </rPr>
      <t>⁷</t>
    </r>
    <r>
      <rPr>
        <sz val="10"/>
        <color indexed="8"/>
        <rFont val="Times New Roman"/>
        <family val="1"/>
      </rPr>
      <t xml:space="preserve"> </t>
    </r>
    <r>
      <rPr>
        <sz val="8.5"/>
        <color indexed="8"/>
        <rFont val="Times New Roman"/>
        <family val="1"/>
      </rPr>
      <t>Дахин үнэлсэн хөрөнгийн өмнөх тайлант хугацаанд ашиг, алдагдлаар хүлээн зөвшөөрсөн үнэ цэнийн бууралтын гарзын дүнгээс хэтэрсэн дүн.</t>
    </r>
  </si>
  <si>
    <r>
      <rPr>
        <sz val="9.5"/>
        <color indexed="8"/>
        <rFont val="Calibri"/>
        <family val="2"/>
      </rPr>
      <t>⁸</t>
    </r>
    <r>
      <rPr>
        <sz val="9.5"/>
        <color indexed="8"/>
        <rFont val="Times New Roman"/>
        <family val="1"/>
      </rPr>
      <t xml:space="preserve"> </t>
    </r>
    <r>
      <rPr>
        <sz val="8.5"/>
        <color indexed="8"/>
        <rFont val="Times New Roman"/>
        <family val="1"/>
      </rPr>
      <t>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t>
    </r>
  </si>
  <si>
    <t>Борлуулсан ажил, үйлчилгээний өртөг</t>
  </si>
  <si>
    <t>Нийт борлуулалтын өртөг</t>
  </si>
  <si>
    <t>19. БУСАД ОРЛОГО, ОЛЗ (ГАРЗ), АШИГ (АЛДАГДАЛ)</t>
  </si>
  <si>
    <t xml:space="preserve">       19.1 Бусад орлого</t>
  </si>
  <si>
    <t>Орлогын төрөл</t>
  </si>
  <si>
    <t>Бусад борлуулалт</t>
  </si>
  <si>
    <t>19.2 Гадаад валютын ханшийн зөрүүний олз, гарз</t>
  </si>
  <si>
    <t>Мөнгөн хөрөнгийн үлдэгдэлд хийсэн ханшийн тэгшитгэлийн ханшийн зөрүү</t>
  </si>
  <si>
    <t>Эргэлтийн авлага, өр төлбөртэй холбоотой үүссэн ханшийн зөрүү</t>
  </si>
  <si>
    <t>Эргэлтийн бус авлага, өр төлбөртэй холбоотой үүссэн ханшийн зөрүү</t>
  </si>
  <si>
    <t>Валютын арилжаанаас үүссэн олз/гарз</t>
  </si>
  <si>
    <t xml:space="preserve">19.3 Бусад ашиг (алдагдал) </t>
  </si>
  <si>
    <t xml:space="preserve">Ашиг (алдагдал) </t>
  </si>
  <si>
    <t>Тайлант   оны дүн</t>
  </si>
  <si>
    <t>Хөрөнгийн үнэ цэнийн бууралтын гарз</t>
  </si>
  <si>
    <r>
      <t>ХОЗҮХХ</t>
    </r>
    <r>
      <rPr>
        <sz val="11"/>
        <color indexed="8"/>
        <rFont val="Calibri"/>
        <family val="2"/>
      </rPr>
      <t>⁹</t>
    </r>
    <r>
      <rPr>
        <sz val="11"/>
        <color indexed="8"/>
        <rFont val="Times New Roman"/>
        <family val="1"/>
      </rPr>
      <t>-ийн  бодит үнэ цэнийн өөрчлөлтийн олз, гарз</t>
    </r>
  </si>
  <si>
    <t>ХОЗҮХХ данснаас хассаны олз, гарз</t>
  </si>
  <si>
    <t>Хөрөнгийн дахин үнэлгээний олз, гарз</t>
  </si>
  <si>
    <t>Хөрөнгийн үнэ цэнийн бууралтын гарз (гарзын буцаалт)</t>
  </si>
  <si>
    <t>20. ЗАРДАЛ</t>
  </si>
  <si>
    <t>20.1 Борлуулалт маркетингийн болон ерөнхий ба удирдлагын зардлууд</t>
  </si>
  <si>
    <t>Зардлын төрөл</t>
  </si>
  <si>
    <t>БорМар</t>
  </si>
  <si>
    <t>ЕрУд</t>
  </si>
  <si>
    <t>Ажиллагчдын цалингийн зардал</t>
  </si>
  <si>
    <t>Аж ахуйн нэгжээс төлсөн НДШ-ийн зардал</t>
  </si>
  <si>
    <t xml:space="preserve">Албан татвар, төлбөр, хураамжийн зардал </t>
  </si>
  <si>
    <t xml:space="preserve">Томилолтын зардал </t>
  </si>
  <si>
    <t xml:space="preserve">Бичиг хэргийн зардал </t>
  </si>
  <si>
    <t xml:space="preserve">Шуудан холбооны зардал </t>
  </si>
  <si>
    <t>Мэргэжлийн үйлчилгээний зардал</t>
  </si>
  <si>
    <t>Сургалтын зардал</t>
  </si>
  <si>
    <t xml:space="preserve">Сонин сэтгүүл захиалгын  зардал </t>
  </si>
  <si>
    <t xml:space="preserve">Даатгалын зардал </t>
  </si>
  <si>
    <r>
      <rPr>
        <sz val="10"/>
        <color indexed="8"/>
        <rFont val="Calibri"/>
        <family val="2"/>
      </rPr>
      <t>⁹</t>
    </r>
    <r>
      <rPr>
        <sz val="10"/>
        <color indexed="8"/>
        <rFont val="Times New Roman"/>
        <family val="1"/>
      </rPr>
      <t xml:space="preserve"> Хөрөнгө оруулалтын зориулалттай үл хөдлөх хөрөнгө.</t>
    </r>
  </si>
  <si>
    <t xml:space="preserve">Ашиглалтын зардал </t>
  </si>
  <si>
    <t xml:space="preserve">Засварын зардал </t>
  </si>
  <si>
    <t xml:space="preserve">Элэгдэл, хорогдлын зардал </t>
  </si>
  <si>
    <t xml:space="preserve">Түрээсийн зардал </t>
  </si>
  <si>
    <t>Харуул хамгаалалтын зардал</t>
  </si>
  <si>
    <t>Цэвэрлэгээ үйлчилгээний зардал</t>
  </si>
  <si>
    <t xml:space="preserve">Тээврийн зардал </t>
  </si>
  <si>
    <t xml:space="preserve">Шатахууны зардал </t>
  </si>
  <si>
    <t>Хүлээн авалтын зардал</t>
  </si>
  <si>
    <t>Зар сурталчилгааны зардал</t>
  </si>
  <si>
    <t>Зээлийн хүүгийн зардал</t>
  </si>
  <si>
    <t>20.2 Бусад зардал</t>
  </si>
  <si>
    <t>Өмнөх оны        дүн</t>
  </si>
  <si>
    <t>Алданги, торгуулийн зардал</t>
  </si>
  <si>
    <t>Хандивийн зардал</t>
  </si>
  <si>
    <t>Найдваргүй авлагын зардал</t>
  </si>
  <si>
    <t>20.3 Цалингийн зардал</t>
  </si>
  <si>
    <t>Ангилал</t>
  </si>
  <si>
    <t>Ажиллагчдын дундаж тоо</t>
  </si>
  <si>
    <t>Цалингийн зардлын дүн</t>
  </si>
  <si>
    <t xml:space="preserve">Үйлдвэрлэл, үйлчилгээний </t>
  </si>
  <si>
    <t xml:space="preserve">Борлуулалт маркетингийн </t>
  </si>
  <si>
    <t xml:space="preserve">Ерөнхий ба удирдлагын </t>
  </si>
  <si>
    <t>21. ОРЛОГЫН ТАТВАРЫН ЗАРДАЛ</t>
  </si>
  <si>
    <t xml:space="preserve">Тайлант үеийн орлогын татварын зардал </t>
  </si>
  <si>
    <t>Хойшлогдсон татварын зардал (орлого)</t>
  </si>
  <si>
    <t>Орлогын татварын зардал (орлого) – ын нийт дүн</t>
  </si>
  <si>
    <t>Тэмдэглэл. (Орлогын татварын зардал (орлого) - ын бүрэлдэхүүн тус бүрээр  тайлбар, тэмдэглэл хийнэ).</t>
  </si>
  <si>
    <t>...............................................................................................................................................................</t>
  </si>
  <si>
    <t>22. ХОЛБООТОЙ ТАЛУУДЫН ТОДОРУУЛГА</t>
  </si>
  <si>
    <r>
      <t>22.1 Толгой компани, хамгийн дээд хяналт тавигч компани, хувь хүний талаарх мэдээлэл</t>
    </r>
    <r>
      <rPr>
        <sz val="11"/>
        <color indexed="8"/>
        <rFont val="Calibri"/>
        <family val="2"/>
      </rPr>
      <t>¹ᴼ</t>
    </r>
  </si>
  <si>
    <t>Толгой компани</t>
  </si>
  <si>
    <t>Хамгийн дээд хяналт тавигч толгой компани</t>
  </si>
  <si>
    <t>Хамгийн дээд хяналт тавигч хувь хүн</t>
  </si>
  <si>
    <t>Тайлбар</t>
  </si>
  <si>
    <t>Нэр</t>
  </si>
  <si>
    <t>Бүртгэгдсэн (оршин суугаа) улс</t>
  </si>
  <si>
    <t>Эзэмшлийн хувь</t>
  </si>
  <si>
    <t>22.2 Тэргүүлэх удирдлагын бүрэлдэхүүнд олгосон нөхөн олговрын тухай мэдээлэл</t>
  </si>
  <si>
    <r>
      <t>Тэргүүлэх удирдлага гэдэгт ............................................................................................................. бүрэлдэхүүнийг хамруулав.</t>
    </r>
    <r>
      <rPr>
        <sz val="10"/>
        <color indexed="8"/>
        <rFont val="Calibri"/>
        <family val="2"/>
      </rPr>
      <t>¹¹</t>
    </r>
  </si>
  <si>
    <t>Нөхөн олговрын нэр</t>
  </si>
  <si>
    <t>Богино болон урт хугацааны тэтгэмж</t>
  </si>
  <si>
    <t xml:space="preserve">Ажил эрхлэлтийн дараах, ажлаас халагдсаны тэтгэмж </t>
  </si>
  <si>
    <t xml:space="preserve">Хувьцаанд суурилсан төлбөр </t>
  </si>
  <si>
    <t>22.3 Холбоотой талуудтай хийсэн ажил гүйлгээ</t>
  </si>
  <si>
    <t>Холбоотой талын нэр</t>
  </si>
  <si>
    <t>Ажил гүйлгээний утга</t>
  </si>
  <si>
    <t>Дүн</t>
  </si>
  <si>
    <t>23. БОЛЗОШГҮЙ ХӨРӨНГӨ БА ӨР ТӨЛБӨР</t>
  </si>
  <si>
    <t>Тэмдэглэл. (Болзошгүй хөрөнгө ба өр төлбөрийн мөн чанар, хэрэв практик боломжтой бол тэдгээрийн санхүүгийн нөлөөний тооцооллыг тодруулна).</t>
  </si>
  <si>
    <t>................................................................................................................................................................................</t>
  </si>
  <si>
    <t>24. ТАЙЛАГНАЛЫН ҮЕИЙН ДАРААХ ҮЙЛ ЯВДАЛ</t>
  </si>
  <si>
    <t xml:space="preserve">   Тэмдэглэл. (Тайлагналын өдрийн дараах үл залруулагдах үйл явдлын материаллаг ангилал тус бүрийн хувьд  мөн чанар, санхүүгийн нөлөөллийн тооцоолол зэргийг тодруулж бусад тайлбар, тэмдэглэл хийнэ).</t>
  </si>
  <si>
    <r>
      <rPr>
        <sz val="9"/>
        <color indexed="8"/>
        <rFont val="Calibri"/>
        <family val="2"/>
      </rPr>
      <t>¹ᴼ</t>
    </r>
    <r>
      <rPr>
        <sz val="9"/>
        <color indexed="8"/>
        <rFont val="Times New Roman"/>
        <family val="1"/>
      </rPr>
      <t xml:space="preserve"> НББОУС 24 Холбоотой талуудын тодруулга-д заасны дагуу тодруулна.</t>
    </r>
  </si>
  <si>
    <r>
      <rPr>
        <sz val="9"/>
        <color indexed="8"/>
        <rFont val="Calibri"/>
        <family val="2"/>
      </rPr>
      <t>¹¹</t>
    </r>
    <r>
      <rPr>
        <sz val="9"/>
        <color indexed="8"/>
        <rFont val="Times New Roman"/>
        <family val="1"/>
      </rPr>
      <t xml:space="preserve"> Тэргүүлэх удирдлагад ямар бүрэлдэхүүнийг хамруулснаа тодруулна. Тухайлбал, захирлуудын зөвлөл,  удирдах зөвлөлийн гишүүд гэх мэт.</t>
    </r>
  </si>
  <si>
    <r>
      <t>25.</t>
    </r>
    <r>
      <rPr>
        <sz val="7"/>
        <color indexed="60"/>
        <rFont val="Times New Roman"/>
        <family val="1"/>
      </rPr>
      <t xml:space="preserve">       </t>
    </r>
    <r>
      <rPr>
        <sz val="10"/>
        <color indexed="60"/>
        <rFont val="Times New Roman"/>
        <family val="1"/>
      </rPr>
      <t>ХӨРӨНГӨ ОРУУЛАЛТ</t>
    </r>
  </si>
  <si>
    <t>Л</t>
  </si>
  <si>
    <t>Тайлант хугацаанд хийгдсэн хөрөнгө оруулалт (төгрөгөөр)</t>
  </si>
  <si>
    <t>Аж ахуйн нэгжийн өөрийн хөрөнгөөр</t>
  </si>
  <si>
    <t>Улсын  төсвийн хөрөнгөөр</t>
  </si>
  <si>
    <t>Орон нутгийн төсвийн хөрөнгөөр</t>
  </si>
  <si>
    <t>Банкны зээл</t>
  </si>
  <si>
    <t>Гадаадын  шууд хөрөнгө оруулалт</t>
  </si>
  <si>
    <t>Гадаадын зээл</t>
  </si>
  <si>
    <t>Гадаадын буцалтгүй тусламж</t>
  </si>
  <si>
    <t>Төсөл, хөтөлбөр, хандив</t>
  </si>
  <si>
    <t>Бусад эх үүсвэр</t>
  </si>
  <si>
    <t>Биет хөрөнгө:</t>
  </si>
  <si>
    <t>Үүнээс: Орон сууцны        барилга</t>
  </si>
  <si>
    <t xml:space="preserve">               Авто зам</t>
  </si>
  <si>
    <t>Машин тоног, төхөөрөмж</t>
  </si>
  <si>
    <t>Тавилга эд хогшил</t>
  </si>
  <si>
    <t>Биологийн хөрөнгө</t>
  </si>
  <si>
    <t>Бусад биет хөрөнгө:</t>
  </si>
  <si>
    <t>Үүнээс:        ХОЗҮХХ</t>
  </si>
  <si>
    <t>Биет хөрөнгийн дүн</t>
  </si>
  <si>
    <t>Биет бус хөрөнгө:</t>
  </si>
  <si>
    <t xml:space="preserve">Зохиогчийн эрх  </t>
  </si>
  <si>
    <t>2.2.1</t>
  </si>
  <si>
    <t>Үүнээс:  Программ хангамж</t>
  </si>
  <si>
    <t>2.2.2</t>
  </si>
  <si>
    <t xml:space="preserve">                 Мэдээллийн сан</t>
  </si>
  <si>
    <t>2.7.1</t>
  </si>
  <si>
    <t>Үүнээс:  Зураг төсвийн ажил, ТЭЗҮ боловсруулах, туршилт судалгаа</t>
  </si>
  <si>
    <t>Биет бус хөрөнгийн дүн</t>
  </si>
  <si>
    <t>Хайгуул үнэлгээний хөрөнгө</t>
  </si>
  <si>
    <t>Үүнээс:    Биет хөрөнгө</t>
  </si>
  <si>
    <t xml:space="preserve"> Биет бус    хөрөнгө</t>
  </si>
  <si>
    <t>ХОЗҮХХ – Хөрөнгө оруулалтын зориулалттай үл хөдлөх хөрөнгө</t>
  </si>
  <si>
    <t xml:space="preserve">  Нэгж хувьцаанд ноогдох суурь ашиг ( алдагдал )</t>
  </si>
  <si>
    <t>25</t>
  </si>
  <si>
    <t xml:space="preserve">  Орлогын нийт дүн</t>
  </si>
  <si>
    <t>24</t>
  </si>
  <si>
    <t xml:space="preserve">  Бусад олз ( гарз )</t>
  </si>
  <si>
    <t>23.3</t>
  </si>
  <si>
    <t xml:space="preserve">  Гадаад валютын хөрвүүлэлтийн зөрүү</t>
  </si>
  <si>
    <t>23.2</t>
  </si>
  <si>
    <t xml:space="preserve">  Хөрөнгийн дахин үнэлгээний нэмэгдэлийн зөрүү</t>
  </si>
  <si>
    <t>23.1</t>
  </si>
  <si>
    <t xml:space="preserve">  Бусад дэлгэрэнгүй орлого</t>
  </si>
  <si>
    <t>23</t>
  </si>
  <si>
    <t xml:space="preserve">  Тайлант үеийн цэвэр ашиг ( алдагдал )</t>
  </si>
  <si>
    <t>22</t>
  </si>
  <si>
    <t xml:space="preserve">  Зогсоосон үйл ажиллагааны татварын дараах ашиг ( алдагдал )</t>
  </si>
  <si>
    <t>21</t>
  </si>
  <si>
    <t xml:space="preserve">  Татварын дараах ашиг ( алдагдал )</t>
  </si>
  <si>
    <t>20</t>
  </si>
  <si>
    <t xml:space="preserve">  Орлогын татварын зардал</t>
  </si>
  <si>
    <t>19</t>
  </si>
  <si>
    <t xml:space="preserve">  Татвар төлөхийн өмнөх ашиг ( алдагдал )</t>
  </si>
  <si>
    <t>18</t>
  </si>
  <si>
    <t xml:space="preserve">  Бусад ашиг ( алдагдал )</t>
  </si>
  <si>
    <t>17</t>
  </si>
  <si>
    <t xml:space="preserve">  Хөрөнгө орлуулалт борлуулсанаас үүссэн олз ( гарз )</t>
  </si>
  <si>
    <t>16</t>
  </si>
  <si>
    <t xml:space="preserve">  Биет бус хөрөнгө данснаас хассаны олз ( гарз )</t>
  </si>
  <si>
    <t>15</t>
  </si>
  <si>
    <t xml:space="preserve">  Үндсэн хөрөнгө данснаас хассаны олз ( гарз )</t>
  </si>
  <si>
    <t>14</t>
  </si>
  <si>
    <t xml:space="preserve">  Гадаад валютын ханшийн зөрүүний олз ( гарз )</t>
  </si>
  <si>
    <t>13</t>
  </si>
  <si>
    <t xml:space="preserve">  Бусад зардал</t>
  </si>
  <si>
    <t>12</t>
  </si>
  <si>
    <t xml:space="preserve">  Санхүүгийн зардал</t>
  </si>
  <si>
    <t>11</t>
  </si>
  <si>
    <t xml:space="preserve">  Ерөнхий ба удирдлагын зардал</t>
  </si>
  <si>
    <t>10</t>
  </si>
  <si>
    <t xml:space="preserve">  Борлуулалт, маркетингийн зардал</t>
  </si>
  <si>
    <t>9</t>
  </si>
  <si>
    <t xml:space="preserve">  Бусад орлого</t>
  </si>
  <si>
    <t>8</t>
  </si>
  <si>
    <t xml:space="preserve">  Эрхийн шимтгэлийн орлого</t>
  </si>
  <si>
    <t>7</t>
  </si>
  <si>
    <t xml:space="preserve">  Ногдол ашгийн орлого</t>
  </si>
  <si>
    <t>6</t>
  </si>
  <si>
    <t xml:space="preserve">  Хүүгийн орлого</t>
  </si>
  <si>
    <t>5</t>
  </si>
  <si>
    <t xml:space="preserve">  Түрээсийн орлого</t>
  </si>
  <si>
    <t>4</t>
  </si>
  <si>
    <t xml:space="preserve">  Нийт ашиг ( алдагдал )</t>
  </si>
  <si>
    <t>3</t>
  </si>
  <si>
    <t xml:space="preserve">  Борлуулалтын өртөг</t>
  </si>
  <si>
    <t xml:space="preserve">  Борлуулалтын орлого ( цэвэр )</t>
  </si>
  <si>
    <t>Тайлант жилийн дүн</t>
  </si>
  <si>
    <t>Орлогын дэлгэрэнгүй тайлан</t>
  </si>
  <si>
    <t>Хэвлэсэн огноо:</t>
  </si>
  <si>
    <t>3.3</t>
  </si>
  <si>
    <t>3.2</t>
  </si>
  <si>
    <t>3.1</t>
  </si>
  <si>
    <t>......................................................</t>
  </si>
  <si>
    <t>2022 оны 12-р сарын 31-ээрх үлдэгдэл</t>
  </si>
  <si>
    <t>Тайлант үеийн цэвэр ашиг ( алдагдал )</t>
  </si>
  <si>
    <t>Зарласан ногдол ашиг</t>
  </si>
  <si>
    <t>Өмчид гаргасан өөрчлөлт</t>
  </si>
  <si>
    <t>Бусад дэлгэрэнгүй орлого</t>
  </si>
  <si>
    <t>Залруулсан үлдэгдэл</t>
  </si>
  <si>
    <t>Нягтлан бодох бүртгэлийн бодлогын өөрчлөлтийн нөлөө, алдааны залруулга</t>
  </si>
  <si>
    <t>2021 оны 12-р сарын 31-ээрх үлдэгдэл</t>
  </si>
  <si>
    <t>Хуримтлагдсан ашиг</t>
  </si>
  <si>
    <t>Эздийн өмчийн бусад хэсэг</t>
  </si>
  <si>
    <t>Гадаад валютын хөрвүүлэлтийн нөөц</t>
  </si>
  <si>
    <t>Хөрөнгийн дахин үнэлгээний нэмэгдэл</t>
  </si>
  <si>
    <t>Нэмж төлөгдсөн капитал</t>
  </si>
  <si>
    <t>Халаасны хувьцаа</t>
  </si>
  <si>
    <t>Өмч</t>
  </si>
  <si>
    <t>Өмчийн өөрчлөлтийн тайлан</t>
  </si>
  <si>
    <t xml:space="preserve">  Мөнгө, түүнтэй адилтгах хөрөнгийн эцсийн үлдэгдэл</t>
  </si>
  <si>
    <t xml:space="preserve">  Мөнгө, түүнтэй адилтгах хөрөнгийн эхний үлдэгдэл</t>
  </si>
  <si>
    <t xml:space="preserve">  Бүх цэвэр мөнгөн гүйлгээ</t>
  </si>
  <si>
    <t xml:space="preserve">  Санхүүгийн үйл ажиллагааны цэвэр мөнгөн гүйлгээний дүн</t>
  </si>
  <si>
    <t xml:space="preserve">  Валютын ханшийн тэгшитгэлийн алдагдал</t>
  </si>
  <si>
    <t>3.2.5</t>
  </si>
  <si>
    <t xml:space="preserve">        Төлсөн ногдол ашиг</t>
  </si>
  <si>
    <t>3.2.4</t>
  </si>
  <si>
    <t xml:space="preserve">        Хувьцаа буцаан худалдаж төлсөн</t>
  </si>
  <si>
    <t>3.2.3</t>
  </si>
  <si>
    <t xml:space="preserve">        Санхүүгийн түрээсийн өглөгт төлсөн</t>
  </si>
  <si>
    <t>3.2.2</t>
  </si>
  <si>
    <t xml:space="preserve">        Зээл, өрийн үнэт цаасны төлбөрт төлсөн</t>
  </si>
  <si>
    <t>3.2.1</t>
  </si>
  <si>
    <t xml:space="preserve">  Мөнгөн зарлагын дүн (-)</t>
  </si>
  <si>
    <t xml:space="preserve">        Валютын ханшийн тэгшитгэлийн ашиг</t>
  </si>
  <si>
    <t>3.1.4</t>
  </si>
  <si>
    <t xml:space="preserve">        Төрөл бүрийн хандив</t>
  </si>
  <si>
    <t>3.1.3</t>
  </si>
  <si>
    <t xml:space="preserve">        Хувьцаа болон өмчийн бусад үнэт цаас гаргаснаас хүлээн авсан</t>
  </si>
  <si>
    <t>3.1.2</t>
  </si>
  <si>
    <t xml:space="preserve">        Зээл авсан, өрийн үнэт цаас гаргаснаас хүлээн авсан</t>
  </si>
  <si>
    <t>3.1.1</t>
  </si>
  <si>
    <t xml:space="preserve">  Мөнгөн орлогын дүн (+)</t>
  </si>
  <si>
    <t xml:space="preserve">  Санхүүгийн үйл ажиллагааны мөнгөн гүйлгээ</t>
  </si>
  <si>
    <t xml:space="preserve">  Хөрөнгө оруулалтын үйл ажиллагааны цэвэр мөнгөн гүйлгээний дүн</t>
  </si>
  <si>
    <t xml:space="preserve">        Бусдад олгосон зээл болон урьдчилгаа</t>
  </si>
  <si>
    <t>2.2.5</t>
  </si>
  <si>
    <t xml:space="preserve">        Бусад урт хугацаат хөрөнгө олж эзэмшихэд төлсөн</t>
  </si>
  <si>
    <t>2.2.4</t>
  </si>
  <si>
    <t xml:space="preserve">        Хөрөнгө оруулалт олж эзэмшихэд төлсөн</t>
  </si>
  <si>
    <t>2.2.3</t>
  </si>
  <si>
    <t xml:space="preserve">        Биет бус хөрөнгө олж эзэмшихэд төлсөн</t>
  </si>
  <si>
    <t xml:space="preserve">        Үндсэн хөрөнгө олж эзэмшихэд төлсөн</t>
  </si>
  <si>
    <t xml:space="preserve">        Хүлээн авсан ногдол ашиг</t>
  </si>
  <si>
    <t>2.1.7</t>
  </si>
  <si>
    <t xml:space="preserve">        Хүлээн авсан хүүний орлого</t>
  </si>
  <si>
    <t>2.1.6</t>
  </si>
  <si>
    <t xml:space="preserve">        Бусдаас авсан зээл, мөнгөн урьдчилгааны буцаан төлөлт</t>
  </si>
  <si>
    <t>2.1.5</t>
  </si>
  <si>
    <t xml:space="preserve">        Бусад урт хугацаат хөрөнгө боруулсаны орлого</t>
  </si>
  <si>
    <t>2.1.4</t>
  </si>
  <si>
    <t xml:space="preserve">        Хөрөнгө оруулалт борлуулсаны орлого</t>
  </si>
  <si>
    <t>2.1.3</t>
  </si>
  <si>
    <t xml:space="preserve">        Биет бус хөрөнгө борлуулсаны орлого</t>
  </si>
  <si>
    <t xml:space="preserve">        Үндсэн хөрөнгө борлуулсаны орлого</t>
  </si>
  <si>
    <t xml:space="preserve">  Хөрөнгө оруулалтын үйл ажиллагааны мөнгөн гүйлгээ</t>
  </si>
  <si>
    <t xml:space="preserve">  Үндсэн үйл ажиллагааны цэвэр мөнгөн гүйлгээний дүн</t>
  </si>
  <si>
    <t xml:space="preserve">        Бусад мөнгөн зарлага</t>
  </si>
  <si>
    <t xml:space="preserve">        Даатгалын төлбөрт төлсөн</t>
  </si>
  <si>
    <t xml:space="preserve">        Татварын байгууллагад төлсөн</t>
  </si>
  <si>
    <t xml:space="preserve">        Хүүний төлбөрт төлсөн</t>
  </si>
  <si>
    <t xml:space="preserve">        Түлш, шатахуун, тээврийн хөлс, сэлбэг хэрэгсэлд төлсөн</t>
  </si>
  <si>
    <t xml:space="preserve">        Ашиглалтын зардалд төлсөн</t>
  </si>
  <si>
    <t xml:space="preserve">        Бараа материал худалдан авахад төлсөн</t>
  </si>
  <si>
    <t xml:space="preserve">        Нийгмийн даатгалын байгууллагад төлсөн</t>
  </si>
  <si>
    <t xml:space="preserve">        Ажиллагчдад төлсөн</t>
  </si>
  <si>
    <t xml:space="preserve">        Бусад мөнгөн орлого</t>
  </si>
  <si>
    <t xml:space="preserve">        Татаас, санхүүжилтийн орлого</t>
  </si>
  <si>
    <t xml:space="preserve">        Буцаан авсан албан татвар</t>
  </si>
  <si>
    <t xml:space="preserve">        Даатгалын нөхвөрөөс хүлээн авсан мөнгө</t>
  </si>
  <si>
    <t xml:space="preserve">        Эрхийн шимтгэл, хураамж, төлбөрийн орлого</t>
  </si>
  <si>
    <t xml:space="preserve">        Бараа борлуулсан, үйлчилгээ үзүүлсэний орлого</t>
  </si>
  <si>
    <t xml:space="preserve">  Үндсэн үйл ажиллагааны мөнгөн гүйлгээ</t>
  </si>
  <si>
    <t>Мөнгөн гүйлгээний тайлан</t>
  </si>
  <si>
    <t>Шалгасан нягтлан бодогч: .................................................... /                                           /</t>
  </si>
  <si>
    <t>НИЙТ ДҮН:</t>
  </si>
  <si>
    <t xml:space="preserve">Бүлгийн дүн : </t>
  </si>
  <si>
    <t>MNT</t>
  </si>
  <si>
    <t>9201-04-40-00-00-000-00-00</t>
  </si>
  <si>
    <t>Орлого зарлагын нэгдсэн данс</t>
  </si>
  <si>
    <t>9101-04-40-00-00-000-00-00</t>
  </si>
  <si>
    <t>Орлогын татварын зардал</t>
  </si>
  <si>
    <t>8804-04-40-00-00-0000-00-00</t>
  </si>
  <si>
    <t>Үндсэн хөрөнгө данснаас хассаны олз</t>
  </si>
  <si>
    <t>Үндсэн хөрөнгө данснаас хассан, худалдсаны ашиг</t>
  </si>
  <si>
    <t>8803-04-40-00-00-000-00-00</t>
  </si>
  <si>
    <t>Валютын ханшийн зөрүүнээс олсон олз</t>
  </si>
  <si>
    <t>Валютын ханшын зөрүүнээс олсон олз</t>
  </si>
  <si>
    <t>8705-04-40-00-00-0000-00-00</t>
  </si>
  <si>
    <t>Валютын ханшны зөрүүний гарз</t>
  </si>
  <si>
    <t>Валютын ханшын зөрүүнээс алдсан гарз</t>
  </si>
  <si>
    <t>8701-04-40-00-00-0000-00-00</t>
  </si>
  <si>
    <t>Хүү торгууль хөнгөлөлтийн зардал</t>
  </si>
  <si>
    <t>Хүү, торгууль бусад зарлага</t>
  </si>
  <si>
    <t>8505-04-40-00-00-000-00-00</t>
  </si>
  <si>
    <t>Ханшийн тэгштгэлийн ашиг</t>
  </si>
  <si>
    <t>Ханшийн тэгшитгэлийн ашиг</t>
  </si>
  <si>
    <t>8405-04-40-00-00-000-00-00</t>
  </si>
  <si>
    <t>Ханшны тэгштгэлийн алдагдал</t>
  </si>
  <si>
    <t>Ханшийн тэгшитгэлийн алдагдал</t>
  </si>
  <si>
    <t>7033-04-40-00-00-000-44-70</t>
  </si>
  <si>
    <t>7033-04-40-00-00-000-44-11</t>
  </si>
  <si>
    <t>Сэлбэгийн зардал /00-11УБГ, 01-14УНБ/</t>
  </si>
  <si>
    <t>Сэлбэгийн зардал</t>
  </si>
  <si>
    <t>7028-04-40-00-00-000-28-01</t>
  </si>
  <si>
    <t>Агаарын бохирдолын татвар</t>
  </si>
  <si>
    <t>7028-04-40-00-00-0000-28-00</t>
  </si>
  <si>
    <t>Төсөвт төлсөн АТБӨЯТХ-ийн татвар</t>
  </si>
  <si>
    <t>Татварын зардал</t>
  </si>
  <si>
    <t>7027-04-40-00-00-0000-27-00</t>
  </si>
  <si>
    <t>Бусдаар гүйцэтгүүлсэн ажил, үйлчилгээний хөлс</t>
  </si>
  <si>
    <t>7023-04-40-00-00-0000-23-00</t>
  </si>
  <si>
    <t>Даатгалын төлбөрийн зардал</t>
  </si>
  <si>
    <t>7022-04-40-00-00-000-22-03</t>
  </si>
  <si>
    <t>Тусгай зөвшөөрөл тэмдэгтийн хураамж</t>
  </si>
  <si>
    <t>7022-04-40-00-00-000-22-02</t>
  </si>
  <si>
    <t>Бичиг хэргийн зардал</t>
  </si>
  <si>
    <t>7022-04-40-00-00-000-22-00</t>
  </si>
  <si>
    <t>Наториатын үйлчилгээний хураамж</t>
  </si>
  <si>
    <t>7022-04-40-00-00-0000-22-01</t>
  </si>
  <si>
    <t>Банкны үйлчилгээний шимтгэл</t>
  </si>
  <si>
    <t>7021-04-40-00-00-000-21-03</t>
  </si>
  <si>
    <t>Багаж хэрэгсэлийн хэвийн хорогдол</t>
  </si>
  <si>
    <t>7021-04-40-00-00-000-21-02</t>
  </si>
  <si>
    <t>Хангамжийн зардал</t>
  </si>
  <si>
    <t>7021-04-40-00-00-0000-21-01</t>
  </si>
  <si>
    <t>Хоолны материалын зардал</t>
  </si>
  <si>
    <t>Хангамжийн материал зардал</t>
  </si>
  <si>
    <t>7020-04-40-00-00-000-39-00</t>
  </si>
  <si>
    <t>Зар сурталчилгаа сургалт семенар</t>
  </si>
  <si>
    <t>7017-04-40-00-00-000-17-04</t>
  </si>
  <si>
    <t>Шинэ жил</t>
  </si>
  <si>
    <t>7017-04-40-00-00-000-17-02</t>
  </si>
  <si>
    <t>Хүүхдийн баяр арга хэмжээ</t>
  </si>
  <si>
    <t>7017-04-40-00-00-000-17-01</t>
  </si>
  <si>
    <t>Хүлээн авалт, баяр ёслол</t>
  </si>
  <si>
    <t>7017-04-40-00-00-000-17-00</t>
  </si>
  <si>
    <t>Шагнал урамшуулалын зардал</t>
  </si>
  <si>
    <t>7015-04-40-00-00-000-17-05</t>
  </si>
  <si>
    <t>Бусад-бусад</t>
  </si>
  <si>
    <t>7015-04-40-00-00-000-15-02</t>
  </si>
  <si>
    <t>Хандив тусламж</t>
  </si>
  <si>
    <t>7015-04-40-00-00-000-15-01</t>
  </si>
  <si>
    <t>Гишүүний татвар хураамж</t>
  </si>
  <si>
    <t>7015-04-40-00-00-000-15-00</t>
  </si>
  <si>
    <t>Удирдлагын зардал</t>
  </si>
  <si>
    <t>7015-04-40-00-00-000-00-01</t>
  </si>
  <si>
    <t>Кемп нүүгээгүй төслийн АА-н бусад зардал</t>
  </si>
  <si>
    <t>Бусад зардал</t>
  </si>
  <si>
    <t>7014-04-40-00-00-000-14-00</t>
  </si>
  <si>
    <t>7013-04-40-00-00-000-13-02</t>
  </si>
  <si>
    <t>Маркетингийн зардал</t>
  </si>
  <si>
    <t>7013-04-40-00-00-0000-13-00</t>
  </si>
  <si>
    <t>7011-04-40-00-00-000-11-70</t>
  </si>
  <si>
    <t>Шатахууны зардал /50-50ХОҮ/</t>
  </si>
  <si>
    <t>7011-04-40-00-00-000-11-11</t>
  </si>
  <si>
    <t>Шатахууны зардал /01-14УНБ, 80-80УАА/</t>
  </si>
  <si>
    <t>7011-04-40-00-00-000-11-03</t>
  </si>
  <si>
    <t>Шатахууны зардал</t>
  </si>
  <si>
    <t>7011-04-40-00-00-000-11-02</t>
  </si>
  <si>
    <t>7010-04-40-00-00-000-10-03</t>
  </si>
  <si>
    <t>Утасны зардал /АҮБХНХ/</t>
  </si>
  <si>
    <t>7010-04-40-00-00-0000-10-06</t>
  </si>
  <si>
    <t>Хэвлэл захиалгын зардал</t>
  </si>
  <si>
    <t>7010-04-40-00-00-0000-10-04</t>
  </si>
  <si>
    <t>Утасны зардал /ХН/</t>
  </si>
  <si>
    <t>7010-04-40-00-00-0000-10-02</t>
  </si>
  <si>
    <t>Утасны зардал /Санхүү хэлтэс/</t>
  </si>
  <si>
    <t>7010-04-40-00-00-0000-10-01</t>
  </si>
  <si>
    <t>Утасны зардал /Удирдлага/</t>
  </si>
  <si>
    <t>7010-04-40-00-00-0000-10-00</t>
  </si>
  <si>
    <t>Шуудан холбооны зардал</t>
  </si>
  <si>
    <t>7009-04-40-00-00-000-09-00</t>
  </si>
  <si>
    <t>Элэгдлийн  зардал</t>
  </si>
  <si>
    <t>Элэгдэлийн зардал</t>
  </si>
  <si>
    <t>7007-04-40-00-00-0000-07-00</t>
  </si>
  <si>
    <t>Тээврийн зардал</t>
  </si>
  <si>
    <t>7006-04-40-00-00-000-06-00</t>
  </si>
  <si>
    <t>Албан томилолтын зардал</t>
  </si>
  <si>
    <t>7005-04-40-00-00-0000-05-00</t>
  </si>
  <si>
    <t>Түрээсийн зардал</t>
  </si>
  <si>
    <t>7004-04-40-00-00-0000-09-00</t>
  </si>
  <si>
    <t>Бараа материалын хэвийн хорогдол</t>
  </si>
  <si>
    <t>7003-04-40-00-00-0000-03-00</t>
  </si>
  <si>
    <t>Засвар үйлчилгээний зардал</t>
  </si>
  <si>
    <t>7002-04-40-00-00-0000-02-00</t>
  </si>
  <si>
    <t>Нийгмийн даатгалын зардал</t>
  </si>
  <si>
    <t>Нийгмийн даатгалын шимтгэл</t>
  </si>
  <si>
    <t>7001-04-40-00-00-000-01-13</t>
  </si>
  <si>
    <t>Утасны мөнгө</t>
  </si>
  <si>
    <t>7001-04-40-00-00-000-01-06</t>
  </si>
  <si>
    <t>Томилолтын цалин</t>
  </si>
  <si>
    <t>7001-04-40-00-00-0000-01-05</t>
  </si>
  <si>
    <t>Илүү цагийн цалин</t>
  </si>
  <si>
    <t>7001-04-40-00-00-0000-01-04</t>
  </si>
  <si>
    <t>ХЧТА-ны тэтгэмж</t>
  </si>
  <si>
    <t>7001-04-40-00-00-0000-01-03</t>
  </si>
  <si>
    <t>Амралтын мөнгө</t>
  </si>
  <si>
    <t>7001-04-40-00-00-0000-01-02</t>
  </si>
  <si>
    <t>Унааны мөнгө</t>
  </si>
  <si>
    <t>7001-04-40-00-00-0000-01-00</t>
  </si>
  <si>
    <t>Цалин хөлс, шагнал</t>
  </si>
  <si>
    <t>6103-04-47-00-00-000-00-03</t>
  </si>
  <si>
    <t>Гаалийн бүтээлэг, лацны ажил</t>
  </si>
  <si>
    <t>6103-04-47-00-00-000-00-02</t>
  </si>
  <si>
    <t>Гаалийн ачилт буулгалтын өртөг</t>
  </si>
  <si>
    <t>6103-04-47-00-00-000-00-01</t>
  </si>
  <si>
    <t>Хөшөөт нүүрс олборлолт ажлын өртөг</t>
  </si>
  <si>
    <t>6103-04-47-00-00-000-00-00</t>
  </si>
  <si>
    <t>Хөшөөт хөрс хуулалт өртөг</t>
  </si>
  <si>
    <t>6103-04-40-00-00-000-00-06</t>
  </si>
  <si>
    <t>Хөшөөт 311км зам засварын өртөг</t>
  </si>
  <si>
    <t>6103-04-40-00-00-000-00-05</t>
  </si>
  <si>
    <t>Хөшөөт 311км зам арчлалтын өртөг</t>
  </si>
  <si>
    <t>6103-04-40-00-00-0000-00-01</t>
  </si>
  <si>
    <t>Хөрөнгө түрээслүүлсэний өртөг</t>
  </si>
  <si>
    <t>6103-04-40-00-00-0000-00-00</t>
  </si>
  <si>
    <t>Бусад барааны өртөг</t>
  </si>
  <si>
    <t>6101-04-47-12-00-000-27-01</t>
  </si>
  <si>
    <t>Соёлын төв</t>
  </si>
  <si>
    <t>6101-04-40-00-00-000-00-99</t>
  </si>
  <si>
    <t>Өртгийн зөрүү данс</t>
  </si>
  <si>
    <t>Борлуулсан барааны өртөг</t>
  </si>
  <si>
    <t>5113-04-40-00-00-0000-00-00</t>
  </si>
  <si>
    <t>Хөрөнгө түрээслүүлсний орлого</t>
  </si>
  <si>
    <t>5111-04-40-00-00-0000-00-00</t>
  </si>
  <si>
    <t>Хөдлөх хөрөнгө борлуулсаны орлого</t>
  </si>
  <si>
    <t>5104-04-40-00-00-0000-00-00</t>
  </si>
  <si>
    <t>5100-04-47-00-00-000-00-04</t>
  </si>
  <si>
    <t>Хөшөөт гаалийн ачилт ажил</t>
  </si>
  <si>
    <t>5100-04-47-00-00-000-00-03</t>
  </si>
  <si>
    <t>Гаалийн хучилт, лацны ажил</t>
  </si>
  <si>
    <t>5100-04-47-00-00-000-00-01</t>
  </si>
  <si>
    <t>Нүүрс олборлолт</t>
  </si>
  <si>
    <t>5100-04-47-00-00-000-00-00</t>
  </si>
  <si>
    <t>Хөрс хуулалт орлого</t>
  </si>
  <si>
    <t>5100-04-40-00-00-000-00-04</t>
  </si>
  <si>
    <t>Хөшөөт 311км зам засварын ажил</t>
  </si>
  <si>
    <t>5100-04-40-00-00-000-00-03</t>
  </si>
  <si>
    <t>АА-н түрээсийн орлого</t>
  </si>
  <si>
    <t>5100-04-40-00-00-000-00-01</t>
  </si>
  <si>
    <t>Хөшөөт 311км зам арчлалт</t>
  </si>
  <si>
    <t>Үндсэн үйл ажиллагааны борлуулалт</t>
  </si>
  <si>
    <t>4402-04-40-00-00-000-00-00</t>
  </si>
  <si>
    <t>Өмнөх үеийн хуримтлагдсан ашиг</t>
  </si>
  <si>
    <t>4401-04-40-00-00-000-00-00</t>
  </si>
  <si>
    <t>Тайлант үеийн хуримтлагдсан ашиг</t>
  </si>
  <si>
    <t>тайлант үеийн хуримтлагдсан ашиг</t>
  </si>
  <si>
    <t>4302-04-40-00-00-0000-00-00</t>
  </si>
  <si>
    <t>Дахин үнэлгээний нөөц</t>
  </si>
  <si>
    <t>дахин үнэлгээний нөөц</t>
  </si>
  <si>
    <t>4102-04-40-00-00-0000-00-00</t>
  </si>
  <si>
    <t>Хувийн өмч</t>
  </si>
  <si>
    <t>3302-04-40-00-00-000-00-01</t>
  </si>
  <si>
    <t>Урт хугацаат зээлийн хүү</t>
  </si>
  <si>
    <t>3302-04-40-00-00-0000-00-00</t>
  </si>
  <si>
    <t>Урт хугацаат зээл</t>
  </si>
  <si>
    <t>3201-04-40-00-00-0000-00-00</t>
  </si>
  <si>
    <t>Урьдчилж орсон орлого</t>
  </si>
  <si>
    <t>3112-04-40-00-00-000-00-00</t>
  </si>
  <si>
    <t>Нийгмийн хөгжлийн сан</t>
  </si>
  <si>
    <t>Нөөц өр төлбөр</t>
  </si>
  <si>
    <t>3111-04-40-00-00-0000-00-00</t>
  </si>
  <si>
    <t>Зээлийн хүүгийн өглөг</t>
  </si>
  <si>
    <t>3110-04-40-00-00-000-00-01</t>
  </si>
  <si>
    <t>Шугмын зээл</t>
  </si>
  <si>
    <t>3110-04-40-00-00-0000-00-00</t>
  </si>
  <si>
    <t>Банкны богино хугацаат зээл</t>
  </si>
  <si>
    <t>3109-04-40-00-00-000-00-07</t>
  </si>
  <si>
    <t>Бусад татварын өглөг /ТТАМАТ/</t>
  </si>
  <si>
    <t>3109-04-40-00-00-000-00-06</t>
  </si>
  <si>
    <t>3109-04-40-00-00-000-00-03</t>
  </si>
  <si>
    <t>АТБӨЯХАТ-н өглөг</t>
  </si>
  <si>
    <t>3109-04-40-00-00-000-00-02</t>
  </si>
  <si>
    <t>ХХОАТ-н өглөг</t>
  </si>
  <si>
    <t>3109-04-40-00-00-000-00-01</t>
  </si>
  <si>
    <t>Орлогын татварын өглөг</t>
  </si>
  <si>
    <t>3109-04-40-00-00-000-00-00</t>
  </si>
  <si>
    <t>НӨАТ-н өр</t>
  </si>
  <si>
    <t>Татварын өглөг</t>
  </si>
  <si>
    <t>3106-04-40-00-00-000-00-02</t>
  </si>
  <si>
    <t>ЭМД-ийн шимтгэлийн өглөг</t>
  </si>
  <si>
    <t>3106-04-40-00-00-000-00-01</t>
  </si>
  <si>
    <t>НД-ийн шимтгэлийн өглөг</t>
  </si>
  <si>
    <t>3105-04-40-00-00-000-00-00</t>
  </si>
  <si>
    <t>Цалингийн тооцоо</t>
  </si>
  <si>
    <t>Цалингийн өглөг</t>
  </si>
  <si>
    <t>3104-04-40-00-00-000-00-01</t>
  </si>
  <si>
    <t>Ажилчдад өгөх өглөг</t>
  </si>
  <si>
    <t>3104-04-40-00-00-0000-00-00</t>
  </si>
  <si>
    <t>Гишүүн компани хоорондын өглөг</t>
  </si>
  <si>
    <t>Бусад өглөг</t>
  </si>
  <si>
    <t>3103-04-40-00-00-000-00-01</t>
  </si>
  <si>
    <t>Цалингийн өглөг /Хөшөөт төсөл/</t>
  </si>
  <si>
    <t>CNY</t>
  </si>
  <si>
    <t>3102-04-40-00-00-000-00-00</t>
  </si>
  <si>
    <t>Гадны байгууллага хувь хүнд өгөх өглөг (CNY)</t>
  </si>
  <si>
    <t>Дансны өглөг</t>
  </si>
  <si>
    <t>3101-04-40-00-00-000-00-02</t>
  </si>
  <si>
    <t>НӨАТ-н тооцооны өглөг бүртгэх данс</t>
  </si>
  <si>
    <t>3101-04-40-00-00-000-00-01</t>
  </si>
  <si>
    <t>Гадны хувь хүмүүст өгөх өглөг</t>
  </si>
  <si>
    <t>3101-04-40-00-00-0000-00-00</t>
  </si>
  <si>
    <t>Гадны байгууллагад өгөх өглөг</t>
  </si>
  <si>
    <t>2107-04-40-00-00-0000-00-00</t>
  </si>
  <si>
    <t>Програм хангамж</t>
  </si>
  <si>
    <t>2106-04-40-00-00-0000-00-00</t>
  </si>
  <si>
    <t>2020-04-40-00-00-000-00-00</t>
  </si>
  <si>
    <t>Компьютер дагалдах хэрэгсэл (Хур.элэгдэл)</t>
  </si>
  <si>
    <t>Компьютер дагалдах хэрэгсэл</t>
  </si>
  <si>
    <t>2016-04-40-00-00-000-00-00</t>
  </si>
  <si>
    <t>Багаж төхөөрөмж үндсэн хөрөнгийн (Хур.элэгдэл)</t>
  </si>
  <si>
    <t>Багаж төхөөрөмж</t>
  </si>
  <si>
    <t>2015-04-40-00-00-000-00-00</t>
  </si>
  <si>
    <t>Тээврийн хэрэгсэл (Хур.элэгдэл)</t>
  </si>
  <si>
    <t>Машин механизм, Тээврийн хэрэгсэл</t>
  </si>
  <si>
    <t>2014-04-40-00-00-000-00-00</t>
  </si>
  <si>
    <t>Тоног.төх (Хур.элэгдэл)</t>
  </si>
  <si>
    <t>Тоног төхөөрөмж</t>
  </si>
  <si>
    <t>2013-04-40-00-00-000-00-00</t>
  </si>
  <si>
    <t>Тавилга, эд хогшил, цахилгаан хэрэгсэл (Хур.элэгдэл)</t>
  </si>
  <si>
    <t>2012-04-40-00-00-000-00-00</t>
  </si>
  <si>
    <t>Барилга байгууламж (Хур.элэгдэл)</t>
  </si>
  <si>
    <t>Барилга байгууламж</t>
  </si>
  <si>
    <t>2011-04-40-00-00-000-00-00</t>
  </si>
  <si>
    <t>Бусад барилга байгууламж</t>
  </si>
  <si>
    <t>2010-04-40-00-00-000-00-00</t>
  </si>
  <si>
    <t>2006-04-40-00-00-000-00-00</t>
  </si>
  <si>
    <t>2005-04-40-00-00-000-00-00</t>
  </si>
  <si>
    <t>2004-04-40-00-00-000-00-00</t>
  </si>
  <si>
    <t>2003-04-40-00-00-000-00-00</t>
  </si>
  <si>
    <t>Тавилга, эд хогшил, цахилгаан хэрэгсэл</t>
  </si>
  <si>
    <t>2002-04-40-00-00-000-00-00</t>
  </si>
  <si>
    <t>1803-04-40-00-00-000-00-00</t>
  </si>
  <si>
    <t>Материал татан авалт</t>
  </si>
  <si>
    <t>1802-04-40-00-00-000-00-03</t>
  </si>
  <si>
    <t>Нийгмийн хариуцлага</t>
  </si>
  <si>
    <t>1802-04-40-00-00-000-00-02</t>
  </si>
  <si>
    <t>1802-04-40-00-00-000-00-01</t>
  </si>
  <si>
    <t>Банкны гэрээний хүүгийн тооцоолол УГЗ</t>
  </si>
  <si>
    <t>1802-04-40-00-00-0000-00-00</t>
  </si>
  <si>
    <t>Урьдчилж гарсан зардал</t>
  </si>
  <si>
    <t>1801-04-40-00-00-0000-00-00</t>
  </si>
  <si>
    <t>Урьдчилж төлсөн тооцоо</t>
  </si>
  <si>
    <t>1609-04-47-00-00-000-00-01</t>
  </si>
  <si>
    <t>Хөдөлмөр хамгаалал Хөшөөт</t>
  </si>
  <si>
    <t>1609-04-43-00-00-000-00-02</t>
  </si>
  <si>
    <t>Хөдөлмөр хамгаалал БӨ 40км</t>
  </si>
  <si>
    <t>1609-04-41-00-00-000-00-00</t>
  </si>
  <si>
    <t>Хөдөлмөр хамгаалал ХО.Үенч</t>
  </si>
  <si>
    <t>1609-04-40-00-00-000-00-00</t>
  </si>
  <si>
    <t>Хөдөлмөр хамгаалал УБ</t>
  </si>
  <si>
    <t>Хөдөлмөр хамгаалал</t>
  </si>
  <si>
    <t>1608-04-47-00-00-000-00-01</t>
  </si>
  <si>
    <t>Багаж хэрэгсэл Хөшөөт</t>
  </si>
  <si>
    <t>1608-04-43-00-00-000-00-02</t>
  </si>
  <si>
    <t>Багаж хэрэгсэл БӨ 40км</t>
  </si>
  <si>
    <t>1608-04-40-00-00-000-00-00</t>
  </si>
  <si>
    <t>Багаж хэрэгсэл УБ</t>
  </si>
  <si>
    <t>Багаж хэрэгсэл</t>
  </si>
  <si>
    <t>1606-04-47-00-00-000-00-01</t>
  </si>
  <si>
    <t>Хангамж мат /агуулах/ Хөшөөт</t>
  </si>
  <si>
    <t>1606-04-43-00-00-000-00-02</t>
  </si>
  <si>
    <t>Хангамж мат /агуулах/ БӨ 40км</t>
  </si>
  <si>
    <t>1606-04-40-00-00-000-00-00</t>
  </si>
  <si>
    <t>Хангамж мат /агуулах/ УБ</t>
  </si>
  <si>
    <t>Хангамжийн материал</t>
  </si>
  <si>
    <t>1606-04-47-00-00-000-00-02</t>
  </si>
  <si>
    <t>Багаж хэрэгсэл /агуулах/</t>
  </si>
  <si>
    <t>1605-04-47-00-00-000-00-01</t>
  </si>
  <si>
    <t>Хангамж мат /ашиглалтанд/ Хөшөөт</t>
  </si>
  <si>
    <t>1605-04-43-00-00-000-00-02</t>
  </si>
  <si>
    <t>Хангамж мат /ашиглалтанд/ БӨ 40км</t>
  </si>
  <si>
    <t>1605-04-40-00-00-000-00-00</t>
  </si>
  <si>
    <t>Хангамж мат /ашиглалтанд/ УБ</t>
  </si>
  <si>
    <t>1605-04-47-00-00-000-00-04</t>
  </si>
  <si>
    <t>Ашиглалтанд буй БҮТЭ зүйлс Ховд100км</t>
  </si>
  <si>
    <t>Ашиглалтанд буй БҮТЭ зүйлс</t>
  </si>
  <si>
    <t>1602-04-47-00-00-000-00-01</t>
  </si>
  <si>
    <t>Сэлбэг хэрэгсэл Хөшөөт</t>
  </si>
  <si>
    <t>1602-04-43-00-00-000-00-02</t>
  </si>
  <si>
    <t>Сэлбэг хэрэгсэл БӨ 40км</t>
  </si>
  <si>
    <t>1602-04-41-00-00-000-00-00</t>
  </si>
  <si>
    <t>Сэлбэг хэрэгсэл ХО.Үенч</t>
  </si>
  <si>
    <t>1602-04-40-00-00-000-00-00</t>
  </si>
  <si>
    <t>Сэлбэг хэрэгсэл УБ</t>
  </si>
  <si>
    <t>сэлбэг хэрэгсэл</t>
  </si>
  <si>
    <t>1601-04-47-00-00-000-00-01</t>
  </si>
  <si>
    <t>Шатахуун, тослох материал Хөшөөт</t>
  </si>
  <si>
    <t>1601-04-43-00-00-000-00-02</t>
  </si>
  <si>
    <t>Шатахуун, тослох материал БӨ 40км</t>
  </si>
  <si>
    <t>1601-04-41-00-00-000-00-00</t>
  </si>
  <si>
    <t>Шатах, тослох материал ХО.Үенч</t>
  </si>
  <si>
    <t>1601-04-40-00-00-000-00-01</t>
  </si>
  <si>
    <t>Шатахуун, тослох материал УБ</t>
  </si>
  <si>
    <t>Шатах тослох материал</t>
  </si>
  <si>
    <t>1501-04-40-00-00-0000-00-99</t>
  </si>
  <si>
    <t>БМ-ын тохируулах данс</t>
  </si>
  <si>
    <t>Бэлэн бүтээхдэхүүн</t>
  </si>
  <si>
    <t>1406-04-47-05-12-001-11-11</t>
  </si>
  <si>
    <t>WSc Ачигч шатахуун</t>
  </si>
  <si>
    <t>1406-04-47-05-12-001-11-10</t>
  </si>
  <si>
    <t>WSc Бульдозер шатахуун</t>
  </si>
  <si>
    <t>1406-04-47-05-12-001-11-09</t>
  </si>
  <si>
    <t>WSlgb+ Самосвал шатахуун</t>
  </si>
  <si>
    <t>1406-04-47-05-12-001-11-08</t>
  </si>
  <si>
    <t>WSb+ Самосвал шатахуун</t>
  </si>
  <si>
    <t>1406-04-47-05-12-001-11-07</t>
  </si>
  <si>
    <t>WSb Самосвал шатахуун</t>
  </si>
  <si>
    <t>1406-04-47-05-12-001-11-06</t>
  </si>
  <si>
    <t>Wslga Ачигч шатахуун</t>
  </si>
  <si>
    <t>1406-04-47-05-12-001-11-05</t>
  </si>
  <si>
    <t>Wslga Эксковатор шатахуун</t>
  </si>
  <si>
    <t>1406-04-47-05-12-001-11-02</t>
  </si>
  <si>
    <t>Wsa Ачигч шатахуун</t>
  </si>
  <si>
    <t>1406-04-47-05-12-001-11-01</t>
  </si>
  <si>
    <t>Wsa Эксковатор шатахуун</t>
  </si>
  <si>
    <t>1406-04-47-05-12-001-01-11</t>
  </si>
  <si>
    <t>WSc Ачигч оператор цалин</t>
  </si>
  <si>
    <t>1406-04-47-05-12-001-01-10</t>
  </si>
  <si>
    <t>WSc Бульдозер оператор цалин</t>
  </si>
  <si>
    <t>1406-04-47-05-12-001-01-09</t>
  </si>
  <si>
    <t>WSlgb Самосвал жолооч цалин</t>
  </si>
  <si>
    <t>1406-04-47-05-12-001-01-08</t>
  </si>
  <si>
    <t>WSb+ Самосвал жолооч цалин</t>
  </si>
  <si>
    <t>1406-04-47-05-12-001-01-07</t>
  </si>
  <si>
    <t>WSb Самосвал жолооч цалин</t>
  </si>
  <si>
    <t>1406-04-47-05-12-001-01-06</t>
  </si>
  <si>
    <t>Wslga Ачигч оператор цалин</t>
  </si>
  <si>
    <t>1406-04-47-05-12-001-01-05</t>
  </si>
  <si>
    <t>Wslga Эксковатор оператор цалин</t>
  </si>
  <si>
    <t>1406-04-47-05-12-001-01-02</t>
  </si>
  <si>
    <t>Wsa Ачигч оператор цалин</t>
  </si>
  <si>
    <t>1406-04-47-05-12-001-01-01</t>
  </si>
  <si>
    <t>Wsa Эксковатор оператор цалин</t>
  </si>
  <si>
    <t>1406-04-47-05-12-000-27-01</t>
  </si>
  <si>
    <t>Бусдаар гүйцэтгүүлсэн ажил-Хөрс</t>
  </si>
  <si>
    <t>1406-04-47-05-12-000-08-01</t>
  </si>
  <si>
    <t>WSlga Тэсэлгээний ажлын зардал-Хөрс</t>
  </si>
  <si>
    <t>Хөрс хуулалт /WS/</t>
  </si>
  <si>
    <t>1406-04-47-12-28-006-11-01</t>
  </si>
  <si>
    <t>Шатахуун Уулын оффисс генератор</t>
  </si>
  <si>
    <t>1406-04-47-12-28-006-00-01</t>
  </si>
  <si>
    <t>Зөөврийн ШТС-н засварын зардал</t>
  </si>
  <si>
    <t>1406-04-47-12-28-002-07-01</t>
  </si>
  <si>
    <t>1406-04-47-12-28-001-26-01</t>
  </si>
  <si>
    <t>Талбайн усалгаа усны төлбөр</t>
  </si>
  <si>
    <t>1406-04-47-12-28-000-47-01</t>
  </si>
  <si>
    <t>БХ, Хангамж, БҮТЭЗ-н хорогдол</t>
  </si>
  <si>
    <t>1406-04-47-12-28-000-45-01</t>
  </si>
  <si>
    <t>Хөдөлмөр хамгааллын зардал</t>
  </si>
  <si>
    <t>1406-04-47-12-28-000-39-01</t>
  </si>
  <si>
    <t>1406-04-47-12-28-000-27-01</t>
  </si>
  <si>
    <t>Харуул хамгаалалт /Бамбай</t>
  </si>
  <si>
    <t>1406-04-47-12-28-000-23-01</t>
  </si>
  <si>
    <t>Даатгалын зардал</t>
  </si>
  <si>
    <t>1406-04-47-12-28-000-22-01</t>
  </si>
  <si>
    <t>1406-04-47-12-28-000-20-01</t>
  </si>
  <si>
    <t>Торгууль нөхөн төлөөс</t>
  </si>
  <si>
    <t>1406-04-47-12-28-000-17-01</t>
  </si>
  <si>
    <t>Урамшуулал, баяр ёслол</t>
  </si>
  <si>
    <t>1406-04-47-12-28-000-16-01</t>
  </si>
  <si>
    <t>Хоол хүнсний зардал</t>
  </si>
  <si>
    <t>1406-04-47-12-28-000-15-02</t>
  </si>
  <si>
    <t>GPS ашигласны суурь хураамж</t>
  </si>
  <si>
    <t>1406-04-47-12-28-000-15-01</t>
  </si>
  <si>
    <t>Кемп, Аж ахуйн зардал</t>
  </si>
  <si>
    <t>1406-04-47-12-28-000-11-05</t>
  </si>
  <si>
    <t>Шатахуун /Засвар хийсэн жолооч механизмчид/</t>
  </si>
  <si>
    <t>1406-04-47-12-28-000-11-01</t>
  </si>
  <si>
    <t>Шатахуун үйл.машин</t>
  </si>
  <si>
    <t>1406-04-47-12-28-000-10-01</t>
  </si>
  <si>
    <t>1406-04-47-12-28-000-10-00</t>
  </si>
  <si>
    <t>Интернэтийн зардал</t>
  </si>
  <si>
    <t>1406-04-47-12-28-000-09-01</t>
  </si>
  <si>
    <t>Элэгдлийн зардал</t>
  </si>
  <si>
    <t>1406-04-47-12-28-000-06-01</t>
  </si>
  <si>
    <t>1406-04-47-12-28-000-03-01</t>
  </si>
  <si>
    <t>Маркшейдер ажлын зардал</t>
  </si>
  <si>
    <t>1406-04-47-12-28-000-02-01</t>
  </si>
  <si>
    <t>1406-04-47-12-28-000-01-05</t>
  </si>
  <si>
    <t>Цалин /Засвар хийсэн жолооч механизмчид/</t>
  </si>
  <si>
    <t>1406-04-47-12-28-000-01-04</t>
  </si>
  <si>
    <t>Цалин-Засварчид</t>
  </si>
  <si>
    <t>1406-04-47-12-28-000-01-03</t>
  </si>
  <si>
    <t>Цалин-кемп, үйлчилгээний ажилчид</t>
  </si>
  <si>
    <t>1406-04-47-12-28-000-01-02</t>
  </si>
  <si>
    <t>Цалин-тогтмол</t>
  </si>
  <si>
    <t>1406-04-47-12-28-000-01-01</t>
  </si>
  <si>
    <t>Цалин ИТА</t>
  </si>
  <si>
    <t>ҮНЗ /Expenses/</t>
  </si>
  <si>
    <t>1406-04-47-12-28-001-05-06</t>
  </si>
  <si>
    <t>Түрээс /CAT390 /АЗ-47/</t>
  </si>
  <si>
    <t>1406-04-47-12-28-001-05-05</t>
  </si>
  <si>
    <t>Түрээс /light tower</t>
  </si>
  <si>
    <t>1406-04-47-12-28-001-05-04</t>
  </si>
  <si>
    <t>Түрээс / үйл.машин</t>
  </si>
  <si>
    <t>1406-04-47-12-28-001-05-03</t>
  </si>
  <si>
    <t>Түрээс /Ачигч HL-780</t>
  </si>
  <si>
    <t>1406-04-47-12-28-001-05-02</t>
  </si>
  <si>
    <t>Түрээс /DozerD8</t>
  </si>
  <si>
    <t>1406-04-47-12-28-001-05-01</t>
  </si>
  <si>
    <t>Түрээсийн /Самосвал</t>
  </si>
  <si>
    <t>Түрээсийн ММ /Гадны/</t>
  </si>
  <si>
    <t>1406-04-47-09-18-001-11-04</t>
  </si>
  <si>
    <t>RENTb Самосвал шатахуун</t>
  </si>
  <si>
    <t>1406-04-47-09-18-001-11-02</t>
  </si>
  <si>
    <t>RENTa Ачигч шатахуун</t>
  </si>
  <si>
    <t>1406-04-47-09-18-001-11-01</t>
  </si>
  <si>
    <t>RENTa Эксковатор шатахуун</t>
  </si>
  <si>
    <t>1406-04-47-09-18-001-01-04</t>
  </si>
  <si>
    <t>RENTb Самосвал жолооч цалин</t>
  </si>
  <si>
    <t>1406-04-47-09-18-001-01-02</t>
  </si>
  <si>
    <t>RENTa Ачигч оператор цалин</t>
  </si>
  <si>
    <t>1406-04-47-09-18-001-01-01</t>
  </si>
  <si>
    <t>RENTa Эксковатор оператор цалин</t>
  </si>
  <si>
    <t>Түрээс /RENT/</t>
  </si>
  <si>
    <t>1406-04-47-12-29-006-44-51</t>
  </si>
  <si>
    <t>Сэлбэг Түлш 59-01ХОҮ /433/</t>
  </si>
  <si>
    <t>1406-04-47-12-29-006-44-50</t>
  </si>
  <si>
    <t>Сэлбэг Tonly 83-71УБЧ /АЗ-499/</t>
  </si>
  <si>
    <t>1406-04-47-12-29-006-44-49</t>
  </si>
  <si>
    <t>Сэлбэг Tonly 54-37УБХ /АЗ-498/</t>
  </si>
  <si>
    <t>1406-04-47-12-29-006-44-48</t>
  </si>
  <si>
    <t>Сэлбэг Tonly 97-14УБЛ /АЗ-497/</t>
  </si>
  <si>
    <t>1406-04-47-12-29-006-44-47</t>
  </si>
  <si>
    <t>Сэлбэг Tonly 49-13УНБ /АЗ-496/</t>
  </si>
  <si>
    <t>1406-04-47-12-29-006-44-46</t>
  </si>
  <si>
    <t>Сэлбэг Tonly 78-13УНА /АЗ-495/</t>
  </si>
  <si>
    <t>1406-04-47-12-29-006-44-45</t>
  </si>
  <si>
    <t>Сэлбэг Tonly 97-34УНБ /АЗ-494/</t>
  </si>
  <si>
    <t>1406-04-47-12-29-006-44-44</t>
  </si>
  <si>
    <t>Сэлбэг Tonly 36-17УНБ /АЗ-493/</t>
  </si>
  <si>
    <t>1406-04-47-12-29-006-44-43</t>
  </si>
  <si>
    <t>Сэлбэг Tonly 63-21УНБ /АЗ-492/</t>
  </si>
  <si>
    <t>1406-04-47-12-29-006-44-42</t>
  </si>
  <si>
    <t>Сэлбэг Tonly 37-14УБЭ /АЗ-491/</t>
  </si>
  <si>
    <t>1406-04-47-12-29-006-44-41</t>
  </si>
  <si>
    <t>Сэлбэг Tonly 35-21УНД /АЗ-490/</t>
  </si>
  <si>
    <t>1406-04-47-12-29-006-44-40</t>
  </si>
  <si>
    <t>Сэлбэг Tonly 68-53УНЕ /АЗ-489/</t>
  </si>
  <si>
    <t>1406-04-47-12-29-006-44-39</t>
  </si>
  <si>
    <t>Сэлбэг Усны машин 04-85ХОА /АЗ-436/</t>
  </si>
  <si>
    <t>1406-04-47-12-29-006-44-38</t>
  </si>
  <si>
    <t>Сэлбэг Sany 02-61УБМ  /АЗ-158/</t>
  </si>
  <si>
    <t>1406-04-47-12-29-006-44-37</t>
  </si>
  <si>
    <t>Сэлбэг Sany 04-52УНГ  /АЗ-157/</t>
  </si>
  <si>
    <t>1406-04-47-12-29-006-44-36</t>
  </si>
  <si>
    <t>Сэлбэг Sany 08-14УБР  /АЗ-156/</t>
  </si>
  <si>
    <t>1406-04-47-12-29-006-44-35</t>
  </si>
  <si>
    <t>Сэлбэг Sany 03-81УНР  /АЗ-155/</t>
  </si>
  <si>
    <t>1406-04-47-12-29-006-44-34</t>
  </si>
  <si>
    <t>Сэлбэг Sany 08-75УНӨ  /АЗ-154/</t>
  </si>
  <si>
    <t>1406-04-47-12-29-006-44-33</t>
  </si>
  <si>
    <t>Сэлбэг Sany 34-90УБП  /АЗ-153/</t>
  </si>
  <si>
    <t>1406-04-47-12-29-006-44-32</t>
  </si>
  <si>
    <t>Сэлбэг Sany 10-64УБХ  /АЗ-152/</t>
  </si>
  <si>
    <t>1406-04-47-12-29-006-44-31</t>
  </si>
  <si>
    <t>Сэлбэг Sany 07-43УНЦ  /АЗ-151/</t>
  </si>
  <si>
    <t>1406-04-47-12-29-006-44-30</t>
  </si>
  <si>
    <t>Сэлбэг Sany 17-30УНГ /АЗ-147/</t>
  </si>
  <si>
    <t>1406-04-47-12-29-006-44-29</t>
  </si>
  <si>
    <t>Сэлбэг Sany 07-58УНТ  /АЗ-146/</t>
  </si>
  <si>
    <t>1406-04-47-12-29-006-44-28</t>
  </si>
  <si>
    <t>Сэлбэг Sany 21-30УБЧ  /АЗ-145/</t>
  </si>
  <si>
    <t>1406-04-47-12-29-006-44-27</t>
  </si>
  <si>
    <t>Сэлбэг Sany 19-90УАК  /АЗ-144/</t>
  </si>
  <si>
    <t>1406-04-47-12-29-006-44-26</t>
  </si>
  <si>
    <t>Сэлбэг МТ-86 09-62ТТА /АЗ-134/</t>
  </si>
  <si>
    <t>1406-04-47-12-29-006-44-25</t>
  </si>
  <si>
    <t>Сэлбэг Усны машин 30-91ХОА /АЗ-434/</t>
  </si>
  <si>
    <t>1406-04-47-12-29-006-44-23</t>
  </si>
  <si>
    <t>Сэлбэг МТ-86 78-36ТТА /АЗ-127/</t>
  </si>
  <si>
    <t>1406-04-47-12-29-006-44-22</t>
  </si>
  <si>
    <t>Сэлбэг МТ-86 78-32ТТА /АЗ-121/</t>
  </si>
  <si>
    <t>1406-04-47-12-29-006-44-21</t>
  </si>
  <si>
    <t>Сэлбэг МТ-86 78-31ТТА /АЗ-120/</t>
  </si>
  <si>
    <t>1406-04-47-12-29-006-44-20</t>
  </si>
  <si>
    <t>Сэлбэг МТ-86 78-39ТТА /АЗ-119/</t>
  </si>
  <si>
    <t>1406-04-47-12-29-006-44-19</t>
  </si>
  <si>
    <t>Сэлбэг МТ-86 95-41ТТА /АЗ-118/</t>
  </si>
  <si>
    <t>1406-04-47-12-29-006-44-18</t>
  </si>
  <si>
    <t>Сэлбэг МТ-86 76-41ТТА /АЗ-116/</t>
  </si>
  <si>
    <t>1406-04-47-12-29-006-44-17</t>
  </si>
  <si>
    <t>Сэлбэг Түлш 04-28ХОҮ (АЗ-435)</t>
  </si>
  <si>
    <t>1406-04-47-12-29-006-44-15</t>
  </si>
  <si>
    <t>Сэлбэг 41-61УНТ /QY25K/</t>
  </si>
  <si>
    <t>1406-04-47-12-29-006-44-14</t>
  </si>
  <si>
    <t>Сэлбэг 40-38ХОА /DongFeng түлш/</t>
  </si>
  <si>
    <t>1406-04-47-12-29-006-44-13</t>
  </si>
  <si>
    <t>Сэлбэг Усны машин 3804ХОҮ/432/</t>
  </si>
  <si>
    <t>1406-04-47-12-29-006-44-12</t>
  </si>
  <si>
    <t>Сэлбэг МТ-86 61-07ТТА /АЗ-115/</t>
  </si>
  <si>
    <t>1406-04-47-12-29-006-44-11</t>
  </si>
  <si>
    <t>Сэлбэг МТ-86 05-17ТТА /АЗ-114/</t>
  </si>
  <si>
    <t>1406-04-47-12-29-006-44-10</t>
  </si>
  <si>
    <t>Сэлбэг МТ-86 05-29ТТА /АЗ-129/</t>
  </si>
  <si>
    <t>1406-04-47-12-29-006-44-09</t>
  </si>
  <si>
    <t>Сэлбэг МТ-86 61-03ТТА /АЗ-112/</t>
  </si>
  <si>
    <t>1406-04-47-12-29-006-44-08</t>
  </si>
  <si>
    <t>Сэлбэг МТ-86 05-01ТТА /АЗ-109/</t>
  </si>
  <si>
    <t>1406-04-47-12-29-006-44-07</t>
  </si>
  <si>
    <t>Сэлбэг МТ-86 05-20ТТА /АЗ-108/</t>
  </si>
  <si>
    <t>1406-04-47-12-29-006-44-06</t>
  </si>
  <si>
    <t>Сэлбэг МТ-86 10-36ТТА /АЗ-106/</t>
  </si>
  <si>
    <t>1406-04-47-12-29-006-44-05</t>
  </si>
  <si>
    <t>Сэлбэг МТ-86 10-31ТТА /АЗ-105/</t>
  </si>
  <si>
    <t>1406-04-47-12-29-006-44-04</t>
  </si>
  <si>
    <t>Сэлбэг МТ-86 10-30ТТА /АЗ-104/</t>
  </si>
  <si>
    <t>1406-04-47-12-29-006-44-03</t>
  </si>
  <si>
    <t>Сэлбэг МТ-86 10-29ТТА /АЗ-103/</t>
  </si>
  <si>
    <t>1406-04-47-12-29-006-44-02</t>
  </si>
  <si>
    <t>Сэлбэг МТ-86 10-28ТТА /АЗ-102/</t>
  </si>
  <si>
    <t>1406-04-47-12-29-006-44-01</t>
  </si>
  <si>
    <t>Сэлбэг МТ-86 10-27ТТА /АЗ-101/</t>
  </si>
  <si>
    <t>1406-04-47-12-29-006-38-51</t>
  </si>
  <si>
    <t>Тослох мат Түлш 59-01ХОҮ (АЗ-433)</t>
  </si>
  <si>
    <t>1406-04-47-12-29-006-38-50</t>
  </si>
  <si>
    <t>Тослох мат Tonly 83-71УБЧ /АЗ-499/</t>
  </si>
  <si>
    <t>1406-04-47-12-29-006-38-49</t>
  </si>
  <si>
    <t>Тослох мат Tonly 54-37УБХ /АЗ-498/</t>
  </si>
  <si>
    <t>1406-04-47-12-29-006-38-48</t>
  </si>
  <si>
    <t>Тослох мат Tonly 97-14УБЛ /АЗ-497/</t>
  </si>
  <si>
    <t>1406-04-47-12-29-006-38-47</t>
  </si>
  <si>
    <t>Тослох мат Tonly 49-13УНБ /АЗ-496/</t>
  </si>
  <si>
    <t>1406-04-47-12-29-006-38-46</t>
  </si>
  <si>
    <t>Тослох мат Tonly 78-13УНА /АЗ-495/</t>
  </si>
  <si>
    <t>1406-04-47-12-29-006-38-45</t>
  </si>
  <si>
    <t>Тослох мат Tonly 97-34УНБ /АЗ-494/</t>
  </si>
  <si>
    <t>1406-04-47-12-29-006-38-44</t>
  </si>
  <si>
    <t>Тослох мат Tonly 36-17УНБ /АЗ-493/</t>
  </si>
  <si>
    <t>1406-04-47-12-29-006-38-43</t>
  </si>
  <si>
    <t>Тослох мат Tonly 63-21УНБ /АЗ-492/</t>
  </si>
  <si>
    <t>1406-04-47-12-29-006-38-42</t>
  </si>
  <si>
    <t>Тослох мат Tonly 37-14УБЭ /АЗ-491/</t>
  </si>
  <si>
    <t>1406-04-47-12-29-006-38-41</t>
  </si>
  <si>
    <t>Тослох мат Tonly 35-21УНД /АЗ-490/</t>
  </si>
  <si>
    <t>1406-04-47-12-29-006-38-40</t>
  </si>
  <si>
    <t>Тослох мат Tonly 68-53УНЕ /АЗ-489/</t>
  </si>
  <si>
    <t>1406-04-47-12-29-006-38-39</t>
  </si>
  <si>
    <t>Тослох мат Усны машин 04-85ХОА /АЗ-436/</t>
  </si>
  <si>
    <t>1406-04-47-12-29-006-38-38</t>
  </si>
  <si>
    <t>Тослох мат Sany 02-61УБМ /АЗ-158/</t>
  </si>
  <si>
    <t>1406-04-47-12-29-006-38-37</t>
  </si>
  <si>
    <t>Тослох мат Sany 04-52УНГ /АЗ-157/</t>
  </si>
  <si>
    <t>1406-04-47-12-29-006-38-36</t>
  </si>
  <si>
    <t>Тослох мат Sany 08-14УБР /АЗ-156/</t>
  </si>
  <si>
    <t>1406-04-47-12-29-006-38-35</t>
  </si>
  <si>
    <t>Тослох мат Sany 03-81УНР /АЗ-155/</t>
  </si>
  <si>
    <t>1406-04-47-12-29-006-38-34</t>
  </si>
  <si>
    <t>Тослох мат Sany 08-75УНӨ /АЗ-154/</t>
  </si>
  <si>
    <t>1406-04-47-12-29-006-38-33</t>
  </si>
  <si>
    <t>Тослох мат Sany 34-90УБП /АЗ-153/</t>
  </si>
  <si>
    <t>1406-04-47-12-29-006-38-32</t>
  </si>
  <si>
    <t>Тослох мат Sany 10-64УБХ /АЗ-152/</t>
  </si>
  <si>
    <t>1406-04-47-12-29-006-38-31</t>
  </si>
  <si>
    <t>Тослох мат Sany 07-43УНЦ /АЗ-151/</t>
  </si>
  <si>
    <t>1406-04-47-12-29-006-38-30</t>
  </si>
  <si>
    <t>Тослох мат Sany 17-30УНГ /АЗ-147/</t>
  </si>
  <si>
    <t>1406-04-47-12-29-006-38-29</t>
  </si>
  <si>
    <t>Тослох мат Sany 07-58УНТ /АЗ-146/</t>
  </si>
  <si>
    <t>1406-04-47-12-29-006-38-28</t>
  </si>
  <si>
    <t>Тослох мат Sany 21-30УБЧ /АЗ-145/</t>
  </si>
  <si>
    <t>1406-04-47-12-29-006-38-27</t>
  </si>
  <si>
    <t>Тослох мат Sany 19-90УАК /АЗ-144/</t>
  </si>
  <si>
    <t>1406-04-47-12-29-006-38-26</t>
  </si>
  <si>
    <t>Тослох мат МТ-86 09-62ТТА /АЗ-134/</t>
  </si>
  <si>
    <t>1406-04-47-12-29-006-38-25</t>
  </si>
  <si>
    <t>Тослох мат Усны машин 30-91ХОА /АЗ-434/</t>
  </si>
  <si>
    <t>1406-04-47-12-29-006-38-23</t>
  </si>
  <si>
    <t>Тослох мат МТ-86 78-36ТТА /АЗ-127/</t>
  </si>
  <si>
    <t>1406-04-47-12-29-006-38-22</t>
  </si>
  <si>
    <t>Тослох мат МТ-86 78-32ТТА /АЗ-121/</t>
  </si>
  <si>
    <t>1406-04-47-12-29-006-38-21</t>
  </si>
  <si>
    <t>Тослох мат МТ-86 78-31ТТА /АЗ-120/</t>
  </si>
  <si>
    <t>1406-04-47-12-29-006-38-20</t>
  </si>
  <si>
    <t>Тослох мат МТ-86 78-39ТТА /АЗ-119/</t>
  </si>
  <si>
    <t>1406-04-47-12-29-006-38-19</t>
  </si>
  <si>
    <t>Тослох мат МТ-86 95-41ТТА /АЗ-118/</t>
  </si>
  <si>
    <t>1406-04-47-12-29-006-38-18</t>
  </si>
  <si>
    <t>Тослох мат МТ-86 76-41ТТА /АЗ-116/</t>
  </si>
  <si>
    <t>1406-04-47-12-29-006-38-17</t>
  </si>
  <si>
    <t>Тослох мат Түлш 04-28ХОҮ (АЗ-435)</t>
  </si>
  <si>
    <t>1406-04-47-12-29-006-38-15</t>
  </si>
  <si>
    <t>Тослох мат 41-61УНТ /QY25K/</t>
  </si>
  <si>
    <t>1406-04-47-12-29-006-38-14</t>
  </si>
  <si>
    <t>Тослох мат 40-38ХОА /DongFeng түлш/</t>
  </si>
  <si>
    <t>1406-04-47-12-29-006-38-13</t>
  </si>
  <si>
    <t>Тослох мат Усны машин 38-04ХОҮ/432</t>
  </si>
  <si>
    <t>1406-04-47-12-29-006-38-12</t>
  </si>
  <si>
    <t>Тослох мат МТ-86 61-07ТТА /АЗ-115/</t>
  </si>
  <si>
    <t>1406-04-47-12-29-006-38-11</t>
  </si>
  <si>
    <t>Тослох мат МТ-86 05-17ТТА /АЗ-114/</t>
  </si>
  <si>
    <t>1406-04-47-12-29-006-38-10</t>
  </si>
  <si>
    <t>Тослох мат МТ-86 05-29ТТА /АЗ-129/</t>
  </si>
  <si>
    <t>1406-04-47-12-29-006-38-09</t>
  </si>
  <si>
    <t>Тослох мат МТ-86 61-03ТТА /АЗ-112/</t>
  </si>
  <si>
    <t>1406-04-47-12-29-006-38-08</t>
  </si>
  <si>
    <t>Тослох мат МТ-86 05-01ТТА /АЗ-109/</t>
  </si>
  <si>
    <t>1406-04-47-12-29-006-38-07</t>
  </si>
  <si>
    <t>Тослох мат МТ-86 05-20ТТА /АЗ-108/</t>
  </si>
  <si>
    <t>1406-04-47-12-29-006-38-06</t>
  </si>
  <si>
    <t>Тослох мат МТ-86 10-36ТТА /АЗ-106/</t>
  </si>
  <si>
    <t>1406-04-47-12-29-006-38-05</t>
  </si>
  <si>
    <t>Тослох мат МТ-86 10-31ТТА /АЗ-105/</t>
  </si>
  <si>
    <t>1406-04-47-12-29-006-38-04</t>
  </si>
  <si>
    <t>Тослох мат МТ-86 10-30ТТА /АЗ-104/</t>
  </si>
  <si>
    <t>1406-04-47-12-29-006-38-03</t>
  </si>
  <si>
    <t>Тослох мат МТ-86 10-29ТТА /АЗ-103/</t>
  </si>
  <si>
    <t>1406-04-47-12-29-006-38-02</t>
  </si>
  <si>
    <t>Тослох мат МТ-86 10-28ТТА /АЗ-102/</t>
  </si>
  <si>
    <t>1406-04-47-12-29-006-38-01</t>
  </si>
  <si>
    <t>Тослох мат МТ-86 10-27ТТА /АЗ-101/</t>
  </si>
  <si>
    <t>1406-04-47-12-29-005-44-11</t>
  </si>
  <si>
    <t>Сэлбэг15-78УЕВ №459</t>
  </si>
  <si>
    <t>1406-04-47-12-29-005-44-10</t>
  </si>
  <si>
    <t>Сэлбэг 15-76УЕВ №464</t>
  </si>
  <si>
    <t>1406-04-47-12-29-005-44-09</t>
  </si>
  <si>
    <t>Сэлбэг 50-50ХОҮ,76-12ХОА</t>
  </si>
  <si>
    <t>1406-04-47-12-29-005-44-08</t>
  </si>
  <si>
    <t>Сэлбэг 56-02ХОА J79 /AZ-LV462/</t>
  </si>
  <si>
    <t>1406-04-47-12-29-005-44-07</t>
  </si>
  <si>
    <t>Сэлбэг 59-09ХОА /J70-LV460/</t>
  </si>
  <si>
    <t>1406-04-47-12-29-005-44-04</t>
  </si>
  <si>
    <t>Сэлбэг /50-50ХОҮ/ L200, LV400</t>
  </si>
  <si>
    <t>1406-04-47-12-29-005-44-01</t>
  </si>
  <si>
    <t>Сэлбэг /50-50ХОА/ Land76</t>
  </si>
  <si>
    <t>1406-04-47-12-29-005-38-09</t>
  </si>
  <si>
    <t>Тослох мат 50-50ХОҮ,76-12ХОА</t>
  </si>
  <si>
    <t>1406-04-47-12-29-005-38-08</t>
  </si>
  <si>
    <t>Тослох мат 56-02ХОА J79 /AZ-LV462/</t>
  </si>
  <si>
    <t>1406-04-47-12-29-005-38-07</t>
  </si>
  <si>
    <t>Тослох мат 59-09ХОА /J70-LV460/</t>
  </si>
  <si>
    <t>1406-04-47-12-29-005-38-01</t>
  </si>
  <si>
    <t>Тослох мат /50-50ХОА/ Land76</t>
  </si>
  <si>
    <t>1406-04-47-12-29-003-44-43</t>
  </si>
  <si>
    <t>Сэлбэг CAT395 /98-21УР/ АЗ-450</t>
  </si>
  <si>
    <t>1406-04-47-12-29-003-44-42</t>
  </si>
  <si>
    <t>Сэлбэг CAT_M14 R9J00570 /АЗ-454/ 25-11УН</t>
  </si>
  <si>
    <t>1406-04-47-12-29-003-44-41</t>
  </si>
  <si>
    <t>Сэлбэг Ачигч 1165УР /Liugong.CLG855H/ АЗ-415</t>
  </si>
  <si>
    <t>1406-04-47-12-29-003-44-40</t>
  </si>
  <si>
    <t>Сэлбэг Ачигч 1164УР /Liugong.CLG855H/ АЗ-418</t>
  </si>
  <si>
    <t>1406-04-47-12-29-003-44-39</t>
  </si>
  <si>
    <t>Сэлбэг Ачигч 1163УР /Liugong.CLG855H/ АЗ-416</t>
  </si>
  <si>
    <t>1406-04-47-12-29-003-44-38</t>
  </si>
  <si>
    <t>Сэлбэг Ачигч 1162УР /Liugong.CLG855H/ АЗ-417</t>
  </si>
  <si>
    <t>1406-04-47-12-29-003-44-37</t>
  </si>
  <si>
    <t>Сэлбэг CAT00D9RTWDM04942 /АЗ-456/ 05-95УР</t>
  </si>
  <si>
    <t>1406-04-47-12-29-003-44-36</t>
  </si>
  <si>
    <t>Сэлбэг CAT-390FJHJD20350 /АЗ-446/ 05-97УР</t>
  </si>
  <si>
    <t>1406-04-47-12-29-003-44-35</t>
  </si>
  <si>
    <t>Сэлбэг Ачигч 61-06УН /Lonking LG855D/ /АЗ-414/</t>
  </si>
  <si>
    <t>1406-04-47-12-29-003-44-32</t>
  </si>
  <si>
    <t>Сэлбэг Ачигч SEM660D_1830 /АЗ-410/ 85-86УР</t>
  </si>
  <si>
    <t>1406-04-47-12-29-003-44-31</t>
  </si>
  <si>
    <t>Сэлбэг Ачигч SEM660D_1831 /АЗ-408/ 85-88УР</t>
  </si>
  <si>
    <t>1406-04-47-12-29-003-44-30</t>
  </si>
  <si>
    <t>Сэлбэг Ачигч SEM660D_1832 /АЗ-405/ 12-18УР</t>
  </si>
  <si>
    <t>1406-04-47-12-29-003-44-29</t>
  </si>
  <si>
    <t>Сэлбэг Бульдозер CATD8R_RJM01019 /АЗ-455/ 85-87УР</t>
  </si>
  <si>
    <t>1406-04-47-12-29-003-44-28</t>
  </si>
  <si>
    <t>Сэлбэг CAT390FT_GAY20130 /АЗ-440/ 14-15УР</t>
  </si>
  <si>
    <t>1406-04-47-12-29-003-44-26</t>
  </si>
  <si>
    <t>Сэлбэг Ачигч /АЗ-402/ SEM660D 75-74УР</t>
  </si>
  <si>
    <t>1406-04-47-12-29-003-44-25</t>
  </si>
  <si>
    <t>Сэлбэг Ачигч /АЗ-401/ SEM660D 75-73УР</t>
  </si>
  <si>
    <t>1406-04-47-12-29-003-44-24</t>
  </si>
  <si>
    <t>Сэлбэг Ачигч 40-79УН /АЗ-404/ Luigong CLG855H</t>
  </si>
  <si>
    <t>1406-04-47-12-29-003-44-23</t>
  </si>
  <si>
    <t>Сэлбэг Ачигч 08-23УН /АЗ-403/ Luigong CLG855H</t>
  </si>
  <si>
    <t>1406-04-47-12-29-003-44-16</t>
  </si>
  <si>
    <t>Сэлбэг Ачигч /АЗ-412/</t>
  </si>
  <si>
    <t>1406-04-47-12-29-003-44-11</t>
  </si>
  <si>
    <t>Сэлбэг Ачигч ZL50GV XCMG /АЗ-407/</t>
  </si>
  <si>
    <t>1406-04-47-12-29-003-44-10</t>
  </si>
  <si>
    <t>Сэлбэг Ачигч ZL50GV XCMG /АЗ-406/</t>
  </si>
  <si>
    <t>1406-04-47-12-29-003-44-07</t>
  </si>
  <si>
    <t>Сэлбэг LC290R /АЗ-05/ /447/</t>
  </si>
  <si>
    <t>1406-04-47-12-29-003-44-06</t>
  </si>
  <si>
    <t>1406-04-47-12-29-003-44-05</t>
  </si>
  <si>
    <t>Сэлбэг Hyundai-520Lc-9S /АЗ-443/ 56-84УН</t>
  </si>
  <si>
    <t>1406-04-47-12-29-003-44-04</t>
  </si>
  <si>
    <t>Сэлбэг CAT-390FL_GAY20095 /АЗ-441/ 87-58УН</t>
  </si>
  <si>
    <t>1406-04-47-12-29-003-44-03</t>
  </si>
  <si>
    <t>Сэлбэг CAT-390FL_GAY20024 /445/ 90-06УН</t>
  </si>
  <si>
    <t>1406-04-47-12-29-003-44-02</t>
  </si>
  <si>
    <t>Сэлбэг CAT-349D2L_TAH10109 /АЗ-442/ 56-37УН</t>
  </si>
  <si>
    <t>1406-04-47-12-29-003-44-01</t>
  </si>
  <si>
    <t>Сэлбэг CAT-374FL_L10015 /АЗ-444/ 37-11УН</t>
  </si>
  <si>
    <t>1406-04-47-12-29-003-38-43</t>
  </si>
  <si>
    <t>Тослох мат CAT395 /98-21УР/ АЗ-450</t>
  </si>
  <si>
    <t>1406-04-47-12-29-003-38-42</t>
  </si>
  <si>
    <t>Тослох мат CAT_M14 R9J00570 /АЗ-454/ 25-11УН</t>
  </si>
  <si>
    <t>1406-04-47-12-29-003-38-41</t>
  </si>
  <si>
    <t>Тослох мат Ачигч 1165УР /Liugong.CLG855H/ АЗ-415</t>
  </si>
  <si>
    <t>1406-04-47-12-29-003-38-40</t>
  </si>
  <si>
    <t>Тослох мат Ачигч 1164УР /Liugong.CLG855H/ АЗ-418</t>
  </si>
  <si>
    <t>1406-04-47-12-29-003-38-39</t>
  </si>
  <si>
    <t>Тослох мат Ачигч 1163УР /Liugong.CLG855H/ АЗ-416</t>
  </si>
  <si>
    <t>1406-04-47-12-29-003-38-38</t>
  </si>
  <si>
    <t>Тослох мат Ачигч 1162УР /Liugong.CLG855H/ АЗ-417</t>
  </si>
  <si>
    <t>1406-04-47-12-29-003-38-37</t>
  </si>
  <si>
    <t>Тослох мат CAT00D9RTWDM04942 /АЗ-456/ 05-95УР</t>
  </si>
  <si>
    <t>1406-04-47-12-29-003-38-36</t>
  </si>
  <si>
    <t>Тослох мат CAT-390FJHJD20350 /АЗ-446/ 05-97УР</t>
  </si>
  <si>
    <t>1406-04-47-12-29-003-38-35</t>
  </si>
  <si>
    <t>Тослох мат Ачигч 61-06УН /Lonking LG855D/ /АЗ-414/</t>
  </si>
  <si>
    <t>1406-04-47-12-29-003-38-32</t>
  </si>
  <si>
    <t>Тослох мат Ачигч SEM660D_1830 /АЗ-410/ 85-86УР</t>
  </si>
  <si>
    <t>1406-04-47-12-29-003-38-31</t>
  </si>
  <si>
    <t>Тослох мат Ачигч SEM660D_1831 /АЗ-408/ 85-88УР</t>
  </si>
  <si>
    <t>1406-04-47-12-29-003-38-30</t>
  </si>
  <si>
    <t>Тослох мат Ачигч SEM660D_1832 /АЗ-405/ 12-18УР</t>
  </si>
  <si>
    <t>1406-04-47-12-29-003-38-29</t>
  </si>
  <si>
    <t>Тослох мат Бульдозер CATD8R_RJM01019 /АЗ-455/ 85-87УР</t>
  </si>
  <si>
    <t>1406-04-47-12-29-003-38-28</t>
  </si>
  <si>
    <t>Тослох мат CAT390FT_GAY20130 /АЗ-440/ 14-15УР</t>
  </si>
  <si>
    <t>1406-04-47-12-29-003-38-26</t>
  </si>
  <si>
    <t>Тослох мат Ачигч /АЗ-402/ SEM660D 75-74УР</t>
  </si>
  <si>
    <t>1406-04-47-12-29-003-38-25</t>
  </si>
  <si>
    <t>Тослох мат Ачигч /АЗ-401/ SEM660D 75-73УР</t>
  </si>
  <si>
    <t>1406-04-47-12-29-003-38-24</t>
  </si>
  <si>
    <t>Тослох мат Ачигч 40-79УН /АЗ-404/ Luigong CLG855H</t>
  </si>
  <si>
    <t>1406-04-47-12-29-003-38-23</t>
  </si>
  <si>
    <t>Тослох мат Ачигч 08-23УН /АЗ-403/ Luigong CLG855H</t>
  </si>
  <si>
    <t>1406-04-47-12-29-003-38-16</t>
  </si>
  <si>
    <t>Тослох мат Ачигч /АЗ-412/</t>
  </si>
  <si>
    <t>1406-04-47-12-29-003-38-11</t>
  </si>
  <si>
    <t>Тослох мат Ачигч ZL50GV XCMG /АЗ-407/</t>
  </si>
  <si>
    <t>1406-04-47-12-29-003-38-10</t>
  </si>
  <si>
    <t>Тослох мат Ачигч ZL50GV XCMG /АЗ-406/</t>
  </si>
  <si>
    <t>1406-04-47-12-29-003-38-07</t>
  </si>
  <si>
    <t>Тослох мат LC290R /447/</t>
  </si>
  <si>
    <t>1406-04-47-12-29-003-38-06</t>
  </si>
  <si>
    <t>Тослох мат LC290R /АЗ-04//449/ 97-39УБ</t>
  </si>
  <si>
    <t>1406-04-47-12-29-003-38-05</t>
  </si>
  <si>
    <t>Тослох мат Hyundai-520Lc-9S /443/ 56-84УН</t>
  </si>
  <si>
    <t>1406-04-47-12-29-003-38-04</t>
  </si>
  <si>
    <t>Тослох мат CAT-390FL_GAY20095 /441/ 87-58УН</t>
  </si>
  <si>
    <t>1406-04-47-12-29-003-38-03</t>
  </si>
  <si>
    <t>Тослох мат CAT-390FL_GAY20024 /445/ 90-06УН</t>
  </si>
  <si>
    <t>1406-04-47-12-29-003-38-02</t>
  </si>
  <si>
    <t>Тослох мат CAT-349D2L_TAH10109 /442/ 56-37УН</t>
  </si>
  <si>
    <t>1406-04-47-12-29-003-38-01</t>
  </si>
  <si>
    <t>Тослох мат CAT-374FL_L10015 /444/ 37-11УН</t>
  </si>
  <si>
    <t>1406-04-47-12-29-003-03-02</t>
  </si>
  <si>
    <t>Засварын зардал /CAT шанага/</t>
  </si>
  <si>
    <t>1406-04-47-12-29-003-03-01</t>
  </si>
  <si>
    <t>Сэлбэг, Тослох материал /Part &amp; Oil/</t>
  </si>
  <si>
    <t>1406-04-47-08-17-001-11-02</t>
  </si>
  <si>
    <t>DC Ачигч шатахуун</t>
  </si>
  <si>
    <t>1406-04-47-08-17-001-01-02</t>
  </si>
  <si>
    <t>DC Ачигч оператор цалин</t>
  </si>
  <si>
    <t>Орон нутаг /DC/</t>
  </si>
  <si>
    <t>1406-04-47-04-15-001-11-03</t>
  </si>
  <si>
    <t>#15b Самосвал шатахуун</t>
  </si>
  <si>
    <t>1406-04-47-04-15-001-11-02</t>
  </si>
  <si>
    <t>#15a Ачигч шатахуун</t>
  </si>
  <si>
    <t>1406-04-47-04-15-001-11-01</t>
  </si>
  <si>
    <t>#15a Эксковатор шатахуун</t>
  </si>
  <si>
    <t>1406-04-47-04-15-001-01-03</t>
  </si>
  <si>
    <t>#15b Самосвал жолооч цалин</t>
  </si>
  <si>
    <t>1406-04-47-04-15-001-01-02</t>
  </si>
  <si>
    <t>#15a Ачигч оператор цалин</t>
  </si>
  <si>
    <t>1406-04-47-04-15-001-01-01</t>
  </si>
  <si>
    <t>#15a Эксковатор оператор цалин</t>
  </si>
  <si>
    <t>1406-04-47-04-13-001-11-03</t>
  </si>
  <si>
    <t>#13b Самосвал шатахуун</t>
  </si>
  <si>
    <t>1406-04-47-04-13-001-11-01</t>
  </si>
  <si>
    <t>#13a Эксковатор шатахуун</t>
  </si>
  <si>
    <t>1406-04-47-04-13-001-01-03</t>
  </si>
  <si>
    <t>#13b Самосвал жолооч цалин</t>
  </si>
  <si>
    <t>1406-04-47-04-13-001-01-01</t>
  </si>
  <si>
    <t>#13a Эксковатор оператор цалин</t>
  </si>
  <si>
    <t>1406-04-47-04-11-001-11-06</t>
  </si>
  <si>
    <t>DC-TH2 #11c Ачигч шатахуун</t>
  </si>
  <si>
    <t>1406-04-47-04-11-001-11-03</t>
  </si>
  <si>
    <t>#11b Самосвал шатахуун</t>
  </si>
  <si>
    <t>1406-04-47-04-11-001-11-01</t>
  </si>
  <si>
    <t>#11a Эксковатор шатахуун</t>
  </si>
  <si>
    <t>1406-04-47-04-11-001-01-06</t>
  </si>
  <si>
    <t>DC-TH2 #11c Ачигч оператор цалин</t>
  </si>
  <si>
    <t>1406-04-47-04-11-001-01-03</t>
  </si>
  <si>
    <t>#11b Самосвал жолооч цалин</t>
  </si>
  <si>
    <t>1406-04-47-04-11-001-01-01</t>
  </si>
  <si>
    <t>#11a Эксковатор оператор цалин</t>
  </si>
  <si>
    <t>1406-04-47-04-00-001-11-01</t>
  </si>
  <si>
    <t>WEAa1 Эксковатор шатахуун</t>
  </si>
  <si>
    <t>1406-04-47-04-00-001-01-01</t>
  </si>
  <si>
    <t>WEAa1 Эксковатор оператор цалин</t>
  </si>
  <si>
    <t>1406-04-47-04-00-000-08-01</t>
  </si>
  <si>
    <t>Coal Тэсэлгээний ажлын зардал-Нүүрс</t>
  </si>
  <si>
    <t>Нүүрс олборлолт /Coal/</t>
  </si>
  <si>
    <t>1406-04-47-10-19-001-11-03</t>
  </si>
  <si>
    <t>REASHb Самосвал шатахуун</t>
  </si>
  <si>
    <t>1406-04-47-10-19-001-11-02</t>
  </si>
  <si>
    <t>REASHa Ачигч шатахуун</t>
  </si>
  <si>
    <t>1406-04-47-10-19-001-11-01</t>
  </si>
  <si>
    <t>REASHa Эксковатор шатахуун</t>
  </si>
  <si>
    <t>1406-04-47-10-19-001-01-03</t>
  </si>
  <si>
    <t>REASHb Самосвал жолооч цалин</t>
  </si>
  <si>
    <t>1406-04-47-10-19-001-01-02</t>
  </si>
  <si>
    <t>REASHa Ачигч оператор цалин</t>
  </si>
  <si>
    <t>1406-04-47-10-19-001-01-01</t>
  </si>
  <si>
    <t>REASHa Эксковатор оператор цалин</t>
  </si>
  <si>
    <t>Дахин тээвэр /REASH/</t>
  </si>
  <si>
    <t>1406-04-47-07-16-001-11-02</t>
  </si>
  <si>
    <t>CUS Ачигч шатахуун</t>
  </si>
  <si>
    <t>1406-04-47-07-16-001-11-01</t>
  </si>
  <si>
    <t>CUS Эксковатор шатахуун</t>
  </si>
  <si>
    <t>1406-04-47-07-16-001-01-02</t>
  </si>
  <si>
    <t>CUS Ачигч оператор цалин</t>
  </si>
  <si>
    <t>1406-04-47-07-16-001-01-01</t>
  </si>
  <si>
    <t>CUS Эксковатор оператор цалин</t>
  </si>
  <si>
    <t>Гааль /CUS/</t>
  </si>
  <si>
    <t>1406-04-47-07-16-000-09-01</t>
  </si>
  <si>
    <t>Бусад нэмэгдэл зардал</t>
  </si>
  <si>
    <t>1406-04-47-11-20-001-11-06</t>
  </si>
  <si>
    <t>DSL Түлшний машин шатахуун</t>
  </si>
  <si>
    <t>1406-04-47-11-20-001-11-05</t>
  </si>
  <si>
    <t>WAT Усны машин шатахуун</t>
  </si>
  <si>
    <t>1406-04-47-11-20-001-11-04</t>
  </si>
  <si>
    <t>HEATb Самосвал шатахуун</t>
  </si>
  <si>
    <t>1406-04-47-11-20-001-11-02</t>
  </si>
  <si>
    <t>HEATa Ачигч шатахуун</t>
  </si>
  <si>
    <t>1406-04-47-11-20-001-01-06</t>
  </si>
  <si>
    <t>DSL Түлшний машин жолооч цалин</t>
  </si>
  <si>
    <t>1406-04-47-11-20-001-01-05</t>
  </si>
  <si>
    <t>WAT Усны машины жолооч цалин</t>
  </si>
  <si>
    <t>1406-04-47-11-20-001-01-02</t>
  </si>
  <si>
    <t>HEATa Ачигч оператор цалин</t>
  </si>
  <si>
    <t>Бусад /OTHER/</t>
  </si>
  <si>
    <t>1406-04-47-06-14-001-11-12</t>
  </si>
  <si>
    <t>DPPd Самосвал шатахуун</t>
  </si>
  <si>
    <t>1406-04-47-06-14-001-11-11</t>
  </si>
  <si>
    <t>DPPb Самосвал шатахуун</t>
  </si>
  <si>
    <t>1406-04-47-06-14-001-11-10</t>
  </si>
  <si>
    <t>DPPa Самосвал шатахуун</t>
  </si>
  <si>
    <t>1406-04-47-06-14-001-11-09</t>
  </si>
  <si>
    <t>DPPf Ачигч шатахуун</t>
  </si>
  <si>
    <t>1406-04-47-06-14-001-11-08</t>
  </si>
  <si>
    <t>DPPf Эксковатор шатахуун</t>
  </si>
  <si>
    <t>1406-04-47-06-14-001-11-07</t>
  </si>
  <si>
    <t>DPPb Ачигч шатахуун</t>
  </si>
  <si>
    <t>1406-04-47-06-14-001-11-06</t>
  </si>
  <si>
    <t>DPPb Эксковатор шатахуун</t>
  </si>
  <si>
    <t>1406-04-47-06-14-001-11-05</t>
  </si>
  <si>
    <t>DPPa Ачигч шатахуун</t>
  </si>
  <si>
    <t>1406-04-47-06-14-001-11-04</t>
  </si>
  <si>
    <t>DPPa Эксковатор шатахуун</t>
  </si>
  <si>
    <t>1406-04-47-06-14-001-11-02</t>
  </si>
  <si>
    <t>DPPc Ачигч шатахуун</t>
  </si>
  <si>
    <t>1406-04-47-06-14-001-11-01</t>
  </si>
  <si>
    <t>DPPc Эксковатор шатахуун</t>
  </si>
  <si>
    <t>1406-04-47-06-14-001-01-12</t>
  </si>
  <si>
    <t>DPPd Самосвал жолооч цалин</t>
  </si>
  <si>
    <t>1406-04-47-06-14-001-01-11</t>
  </si>
  <si>
    <t>DPPb Самосвал жолооч цалин</t>
  </si>
  <si>
    <t>1406-04-47-06-14-001-01-10</t>
  </si>
  <si>
    <t>DPPa Самсовал жолооч цалин</t>
  </si>
  <si>
    <t>1406-04-47-06-14-001-01-09</t>
  </si>
  <si>
    <t>DPPf Ачигч оператор цалин</t>
  </si>
  <si>
    <t>1406-04-47-06-14-001-01-08</t>
  </si>
  <si>
    <t>DPPf Эксковатор оператор цалин</t>
  </si>
  <si>
    <t>1406-04-47-06-14-001-01-07</t>
  </si>
  <si>
    <t>DPPb Ачигч оператор цалин</t>
  </si>
  <si>
    <t>1406-04-47-06-14-001-01-06</t>
  </si>
  <si>
    <t>DPPb Эксковатор оператор цалин</t>
  </si>
  <si>
    <t>1406-04-47-06-14-001-01-05</t>
  </si>
  <si>
    <t>DPPa Ачигч оператор цалин</t>
  </si>
  <si>
    <t>1406-04-47-06-14-001-01-04</t>
  </si>
  <si>
    <t>DPPa Эксковатор оператор цалин</t>
  </si>
  <si>
    <t>1406-04-47-06-14-001-01-02</t>
  </si>
  <si>
    <t>DPPc Ачигч оператор цалин</t>
  </si>
  <si>
    <t>1406-04-47-06-14-001-01-01</t>
  </si>
  <si>
    <t>DPPc Эксковатор оператор цалин</t>
  </si>
  <si>
    <t>Баяжуулах үйлдвэр /DPP/</t>
  </si>
  <si>
    <t>1405-04-40-00-00-000-00-01</t>
  </si>
  <si>
    <t>ДҮ-ийн нэгтгэл зардал</t>
  </si>
  <si>
    <t>ДҮ-н нэгтгэл</t>
  </si>
  <si>
    <t>1401-04-47-00-00-000-00-01</t>
  </si>
  <si>
    <t>Түүхий эд материал Хөшөөт</t>
  </si>
  <si>
    <t>1401-04-43-00-00-000-00-02</t>
  </si>
  <si>
    <t>Түүхий эд материал БӨ 40км</t>
  </si>
  <si>
    <t>1401-04-41-00-00-000-00-00</t>
  </si>
  <si>
    <t>Түүхий эд материал ХО.Үенч</t>
  </si>
  <si>
    <t>1401-04-40-00-00-000-00-00</t>
  </si>
  <si>
    <t>Түүхий эд материал УБ</t>
  </si>
  <si>
    <t>1209-04-40-00-00-000-00-01</t>
  </si>
  <si>
    <t>ААНОАТ, ХХОАТ</t>
  </si>
  <si>
    <t>1209-04-40-00-00-000-00-00</t>
  </si>
  <si>
    <t>НӨАТ авлага</t>
  </si>
  <si>
    <t>Татварын авлага</t>
  </si>
  <si>
    <t>1206-04-40-00-00-000-00-00</t>
  </si>
  <si>
    <t>ХЧТА-ны тэтгэмж авлага</t>
  </si>
  <si>
    <t>1204-04-40-00-00-000-00-03</t>
  </si>
  <si>
    <t>Шатахууны авлага</t>
  </si>
  <si>
    <t>1204-04-40-00-00-0000-00-02</t>
  </si>
  <si>
    <t>Дараа тооцоо</t>
  </si>
  <si>
    <t>1204-04-40-00-00-0000-00-01</t>
  </si>
  <si>
    <t>Ажилчдаас авах авлага</t>
  </si>
  <si>
    <t>1204-04-40-00-00-0000-00-00</t>
  </si>
  <si>
    <t>Гишүүн компани хоорондын авлага</t>
  </si>
  <si>
    <t>Бусад авлага</t>
  </si>
  <si>
    <t>USD</t>
  </si>
  <si>
    <t>1202-04-40-00-00-000-00-01</t>
  </si>
  <si>
    <t>Баталгаа барьцааны авлага (USD)</t>
  </si>
  <si>
    <t>1202-04-40-00-00-000-00-00</t>
  </si>
  <si>
    <t>Гадны байгууллага хувь хүнээс валютын авлага (USD)</t>
  </si>
  <si>
    <t>Дансны авлага</t>
  </si>
  <si>
    <t>1201-04-40-00-00-000-00-04</t>
  </si>
  <si>
    <t>НӨАТ-н тооцооны авлага бүртгэх данс</t>
  </si>
  <si>
    <t>1201-04-40-00-00-000-00-03</t>
  </si>
  <si>
    <t>Баталгаа барьцааны авлага</t>
  </si>
  <si>
    <t>1201-04-40-00-00-0000-00-02</t>
  </si>
  <si>
    <t>Гадны хувь хүмүүсээс авах авлага</t>
  </si>
  <si>
    <t>1201-04-40-00-00-0000-00-01</t>
  </si>
  <si>
    <t>Гадны байгууллагаас авах авлага</t>
  </si>
  <si>
    <t>1102-04-40-00-00-0000-00-05</t>
  </si>
  <si>
    <t>Төрийн банк 2400055111 (USD)</t>
  </si>
  <si>
    <t>1102-04-40-00-00-0000-00-01</t>
  </si>
  <si>
    <t>ХАС 5000714681 (USD)</t>
  </si>
  <si>
    <t>1102-04-40-00-00-0000-00-00</t>
  </si>
  <si>
    <t>ХААН 5038020711 (USD)</t>
  </si>
  <si>
    <t>Харилцахад байгаа мөнгө</t>
  </si>
  <si>
    <t>1102-04-40-00-00-000-00-07</t>
  </si>
  <si>
    <t>Хадгаламж ХААН 5057362775 (USD)</t>
  </si>
  <si>
    <t>1102-04-40-00-00-000-00-06</t>
  </si>
  <si>
    <t>Хадгаламж ХХБ 471008432 (USD)</t>
  </si>
  <si>
    <t>Хадгаламжид байгаа мөнгөн хөрөнгө</t>
  </si>
  <si>
    <t>1101-04-40-00-00-000-00-13</t>
  </si>
  <si>
    <t>Хас банк Дэвжих хадгаламж 5001449083 (MNT)</t>
  </si>
  <si>
    <t>1101-04-40-00-00-000-00-10</t>
  </si>
  <si>
    <t>ХААН 5038092539 (MNT)</t>
  </si>
  <si>
    <t>1101-04-40-00-00-000-00-09</t>
  </si>
  <si>
    <t>Төрийн банк 106000025300 (MNT)</t>
  </si>
  <si>
    <t>1101-04-40-00-00-000-00-04</t>
  </si>
  <si>
    <t>Голомт3635131262 (MNT)</t>
  </si>
  <si>
    <t>1101-04-40-00-00-000-00-03</t>
  </si>
  <si>
    <t>Голомт1103075540 (MNT)</t>
  </si>
  <si>
    <t>1101-04-40-00-00-0000-00-05</t>
  </si>
  <si>
    <t>Төрийн банк 2400046366 (MNT)</t>
  </si>
  <si>
    <t>1101-04-40-00-00-0000-00-01</t>
  </si>
  <si>
    <t>ХАС 5000352385 (MNT)</t>
  </si>
  <si>
    <t>1101-04-40-00-00-0000-00-00</t>
  </si>
  <si>
    <t>ХААН 5038016669 (MNT)</t>
  </si>
  <si>
    <t>1101-04-40-00-00-000-00-12</t>
  </si>
  <si>
    <t>Хадгаламж ХХБ 471008430 (MNT)</t>
  </si>
  <si>
    <t>1002-04-40-00-00-000-00-00</t>
  </si>
  <si>
    <t>Касс Улаанбаатар (USD)</t>
  </si>
  <si>
    <t>Касс дахь бэлэн мөнгө</t>
  </si>
  <si>
    <t>1001-04-40-00-00-0000-00-00</t>
  </si>
  <si>
    <t>Касс Улаанбаатар (MNT)</t>
  </si>
  <si>
    <t>Кредит</t>
  </si>
  <si>
    <t>Дебет</t>
  </si>
  <si>
    <t>төрөл</t>
  </si>
  <si>
    <t>дугаар</t>
  </si>
  <si>
    <t>Гүйлгээ</t>
  </si>
  <si>
    <t>Валютын</t>
  </si>
  <si>
    <t xml:space="preserve">Дансны </t>
  </si>
  <si>
    <t>Дансны зориулалт</t>
  </si>
  <si>
    <t>Гүйлгээ баланс</t>
  </si>
  <si>
    <t>Шагнал, урамшууллын зардал</t>
  </si>
  <si>
    <t>15. БУСАД ЭРГЭЛТИЙН БУС ХӨРӨНГӨ</t>
  </si>
  <si>
    <t>Тэмдэглэл. ( Бусад эргэлтийн бус хөрөнгийн төрөл тус бүрээр тайлбар, тэмдэглэлийг хийнэ. Урт хугацаат авлагыг тодруулна).</t>
  </si>
  <si>
    <t>....................................................................................................................................................................................................................</t>
  </si>
  <si>
    <t>16. ӨР ТӨЛБӨР</t>
  </si>
  <si>
    <t>16.1 Дансны өглөг</t>
  </si>
  <si>
    <r>
      <t>-</t>
    </r>
    <r>
      <rPr>
        <sz val="9"/>
        <color indexed="8"/>
        <rFont val="Times New Roman"/>
        <family val="1"/>
      </rPr>
      <t xml:space="preserve">  Төлөгдөх хугацаандаа байгаа</t>
    </r>
  </si>
  <si>
    <r>
      <t>-</t>
    </r>
    <r>
      <rPr>
        <sz val="9"/>
        <color indexed="8"/>
        <rFont val="Times New Roman"/>
        <family val="1"/>
      </rPr>
      <t>   Хугацаа хэтэрсэн</t>
    </r>
  </si>
  <si>
    <t xml:space="preserve">16.2  Татварын өр </t>
  </si>
  <si>
    <t>Татварын өрийн төрөл</t>
  </si>
  <si>
    <t>ААНОАТ өр</t>
  </si>
  <si>
    <t>НӨАТ-ын өр</t>
  </si>
  <si>
    <t>ХХОАТ-ын өр</t>
  </si>
  <si>
    <t>ОАТ-ын өр</t>
  </si>
  <si>
    <t>Бусад татварын өр</t>
  </si>
  <si>
    <t>16.3  Богино хугацаат зээл</t>
  </si>
  <si>
    <r>
      <t>-</t>
    </r>
    <r>
      <rPr>
        <sz val="9"/>
        <color indexed="8"/>
        <rFont val="Times New Roman"/>
        <family val="1"/>
      </rPr>
      <t>   Төлөгдөх хугацаандаа байгаа</t>
    </r>
  </si>
  <si>
    <r>
      <t>1</t>
    </r>
    <r>
      <rPr>
        <sz val="9"/>
        <color indexed="8"/>
        <rFont val="Times New Roman"/>
        <family val="1"/>
      </rPr>
      <t>6.4 Богино хугацаат нөөц (өр төлбөр)</t>
    </r>
  </si>
  <si>
    <t>Нөөцийн төрөл</t>
  </si>
  <si>
    <t>Хасагдсан (ашигласан нөөц) (-)</t>
  </si>
  <si>
    <t xml:space="preserve"> Ашиглаагүй буцаан бичсэн дүн</t>
  </si>
  <si>
    <t>Баталгаат засварын</t>
  </si>
  <si>
    <t>Нөхөн сэргээлтийн</t>
  </si>
  <si>
    <t>2023 ОНЫ IV УЛИРЛЫН</t>
  </si>
  <si>
    <t>2023 оны 12-р сарын 31-ны өдөр</t>
  </si>
  <si>
    <t>2023 оны 4-р улирлын санхүүгийн тайлангийн</t>
  </si>
  <si>
    <r>
      <t xml:space="preserve">Захирал Б.Энхбат, ерөнхий нягтлан бодогч Б.Баярцэцэг бид манай аж ахуйн нэгжийн </t>
    </r>
    <r>
      <rPr>
        <b/>
        <sz val="12"/>
        <rFont val="Times New Roman"/>
        <family val="1"/>
      </rPr>
      <t>2023</t>
    </r>
    <r>
      <rPr>
        <sz val="12"/>
        <rFont val="Times New Roman"/>
        <family val="1"/>
      </rPr>
      <t xml:space="preserve"> оны 12-р сарын </t>
    </r>
    <r>
      <rPr>
        <b/>
        <sz val="12"/>
        <rFont val="Times New Roman"/>
        <family val="1"/>
      </rPr>
      <t>31</t>
    </r>
    <r>
      <rPr>
        <sz val="12"/>
        <rFont val="Times New Roman"/>
        <family val="1"/>
      </rPr>
      <t>-ний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бүрэн тусгасан болохыг баталж байна. Үүнд:
1. Бүх ажил гүйлгээ бодитоор гарсан бөгөөд холбогдох анхан шатны баримтыг үндэслэн нягтлан бодох бүртгэл, санхүүгийн тайланд үнэн зөв тусгасан;
2. Санхүүгийн тайланд тусгагдсан бүх тооцоолол үнэн зөв хийгдсэн;
3. Аж ахуйн нэгжийн үйл ажиллагааны эдийн засаг, санхүүгийн бүхий л үйл явцыг иж бүрэн хамарсан;
4. Тайлант үеийн үр дүнд өмнөх оны ажил гүйлгээнээс шилжин тусгагдаагүй, мөн тайлант оны ажил гүйлгээнээс орхигдсон зүйл байхгүй;
5. Бүх хөрөнгө, авлага, өр төлбөр, орлого, зардлыг Санхүүгийн тайлагналын олон улсын стандартын дагуу үнэн зөв тусгасан;
6. Энэ тайланд тусгагдсан бүхий л зүйл манай байгууллагын албан ёсны өмчлөлд байдаг бөгөөд орхигдсон зүйл үгүй болно</t>
    </r>
  </si>
  <si>
    <t>2023/01/01 - 2023/12/31</t>
  </si>
  <si>
    <t>БАЯРЦЭЦЭГ.Б</t>
  </si>
  <si>
    <t>2023 оны 12-р сарын 31-ээрх үлдэгдэл</t>
  </si>
  <si>
    <t>Кассанд байгаа бэлэн мөнгө (төгрөг)</t>
  </si>
  <si>
    <t>1001-04-40-00-00-000-00-01</t>
  </si>
  <si>
    <t>Касс Улаанбаатар (CNY)</t>
  </si>
  <si>
    <t>1002-04-40-00-00-000-00-02</t>
  </si>
  <si>
    <t>ХАС 5005587208 (MNT)</t>
  </si>
  <si>
    <t>1101-04-40-00-00-000-00-22</t>
  </si>
  <si>
    <t>HEATb Самосвал жолооч цалин</t>
  </si>
  <si>
    <t>1406-04-47-11-20-001-01-04</t>
  </si>
  <si>
    <t>RWa Эксковатор оператор цалин</t>
  </si>
  <si>
    <t>1406-04-47-11-20-001-01-07</t>
  </si>
  <si>
    <t>RWa Ачигч оператор цалин</t>
  </si>
  <si>
    <t>1406-04-47-11-20-001-01-08</t>
  </si>
  <si>
    <t>RWa Эксковатор шатахуун</t>
  </si>
  <si>
    <t>1406-04-47-11-20-001-11-07</t>
  </si>
  <si>
    <t>RWa Ачигч шатахуун</t>
  </si>
  <si>
    <t>1406-04-47-11-20-001-11-08</t>
  </si>
  <si>
    <t>#11a Ачигч оператор цалин</t>
  </si>
  <si>
    <t>1406-04-47-04-11-001-01-02</t>
  </si>
  <si>
    <t>DC-TH2 #11c Бульдозер оператор цалин</t>
  </si>
  <si>
    <t>1406-04-47-04-11-001-01-05</t>
  </si>
  <si>
    <t>#11a Ачигч шатахуун</t>
  </si>
  <si>
    <t>1406-04-47-04-11-001-11-02</t>
  </si>
  <si>
    <t>DC-TH2 #11c Бульдозер шатахуун</t>
  </si>
  <si>
    <t>1406-04-47-04-11-001-11-05</t>
  </si>
  <si>
    <t>Тослох мат экскаватор CAT395 №430 28-86 УР</t>
  </si>
  <si>
    <t>1406-04-47-12-29-003-38-44</t>
  </si>
  <si>
    <t>Тослох мат МТ-86 6951УБМ /АЗ-515/</t>
  </si>
  <si>
    <t>1406-04-47-12-29-003-38-45</t>
  </si>
  <si>
    <t>Тослох мат МТ-86 34-15УБМ /АЗ-517/</t>
  </si>
  <si>
    <t>1406-04-47-12-29-003-38-46</t>
  </si>
  <si>
    <t>Тослох мат МТ-86 9327УБМ /АЗ-518/</t>
  </si>
  <si>
    <t>1406-04-47-12-29-003-38-47</t>
  </si>
  <si>
    <t>Тослох мат МТ-86 /АЗ-522/</t>
  </si>
  <si>
    <t>1406-04-47-12-29-003-38-49</t>
  </si>
  <si>
    <t>Тослох мат Hyundai R290LC-7A 9740УБ/448</t>
  </si>
  <si>
    <t>1406-04-47-12-29-003-38-50</t>
  </si>
  <si>
    <t>Сэлбэг LC290R /АЗ-04/ /449/ 97-39УБ</t>
  </si>
  <si>
    <t>Сэлбэг экскаватор CAT395 №430 28-86УР</t>
  </si>
  <si>
    <t>1406-04-47-12-29-003-44-45</t>
  </si>
  <si>
    <t>Сэлбэг МТ-86 6951УБМ /АЗ-515/</t>
  </si>
  <si>
    <t>1406-04-47-12-29-003-44-46</t>
  </si>
  <si>
    <t>Сэлбэг МТ-86 9327УБМ /АЗ-518/</t>
  </si>
  <si>
    <t>1406-04-47-12-29-003-44-47</t>
  </si>
  <si>
    <t>Сэлбэг Бульдозер CATD8R 7459УН /АЗ-457/</t>
  </si>
  <si>
    <t>1406-04-47-12-29-003-44-48</t>
  </si>
  <si>
    <t>Сэлбэг авто ачигч SDLG LG953/VLGL9530AP0622392/ АЗ-413/</t>
  </si>
  <si>
    <t>1406-04-47-12-29-003-44-50</t>
  </si>
  <si>
    <t>Сэлбэг авто ачигч SDLG LG953/VLGL9530CP0622396 /АЗ-414/</t>
  </si>
  <si>
    <t>1406-04-47-12-29-003-44-51</t>
  </si>
  <si>
    <t>Сэлбэг авто ачигч SDLG LG953/VLGL9530HP0622394 /АЗ-409/</t>
  </si>
  <si>
    <t>1406-04-47-12-29-003-44-52</t>
  </si>
  <si>
    <t>Сэлбэг авто ачигч SDLG LG953/VLGL9530HP0622394/АЗ-411/</t>
  </si>
  <si>
    <t>1406-04-47-12-29-003-44-53</t>
  </si>
  <si>
    <t>Сэлбэг авто ачигч SDLG LG953/VLGL9530LP0622393 /АЗ-419/</t>
  </si>
  <si>
    <t>1406-04-47-12-29-003-44-54</t>
  </si>
  <si>
    <t>Сэлбэг экскаватор Hyundai R290LC-7A 9740УБ/448</t>
  </si>
  <si>
    <t>1406-04-47-12-29-003-44-55</t>
  </si>
  <si>
    <t>Тослох мат 15-76УЕВ №464</t>
  </si>
  <si>
    <t>1406-04-47-12-29-005-38-10</t>
  </si>
  <si>
    <t>Тослох мат 15-78УЕВ №459</t>
  </si>
  <si>
    <t>1406-04-47-12-29-005-38-11</t>
  </si>
  <si>
    <t>Тослох мат 50-23УБЦ land76 LV100</t>
  </si>
  <si>
    <t>1406-04-47-12-29-005-38-12</t>
  </si>
  <si>
    <t>Тослох мат 76-12ХОА Land76  LV471</t>
  </si>
  <si>
    <t>1406-04-47-12-29-005-38-13</t>
  </si>
  <si>
    <t>Сэлбэг 50-23УБЦ land76  LV100</t>
  </si>
  <si>
    <t>1406-04-47-12-29-005-44-12</t>
  </si>
  <si>
    <t>Сэлбэг 76-12ХОА Land76  LV471</t>
  </si>
  <si>
    <t>1406-04-47-12-29-005-44-13</t>
  </si>
  <si>
    <t>Сэлбэг FUSO 4371УБИ /SV-461/</t>
  </si>
  <si>
    <t>1406-04-47-12-29-005-44-14</t>
  </si>
  <si>
    <t>Тослох  МТ86 87-25УЕН/АЗ-501/</t>
  </si>
  <si>
    <t>1406-04-47-12-29-006-38-52</t>
  </si>
  <si>
    <t>Тослох МТ86 87-45УЕН/АЗ-502/</t>
  </si>
  <si>
    <t>1406-04-47-12-29-006-38-53</t>
  </si>
  <si>
    <t>Тослох МТ-86 87-15УЕН/АЗ-503/</t>
  </si>
  <si>
    <t>1406-04-47-12-29-006-38-54</t>
  </si>
  <si>
    <t>Тослох МТ86 83-65УЕН/АЗ-504/</t>
  </si>
  <si>
    <t>1406-04-47-12-29-006-38-55</t>
  </si>
  <si>
    <t>Тослох МТ86 83-25УЕН/АЗ-500/</t>
  </si>
  <si>
    <t>1406-04-47-12-29-006-38-56</t>
  </si>
  <si>
    <t>Тослох Sany 17-20УНӨ  /АЗ-150/</t>
  </si>
  <si>
    <t>1406-04-47-12-29-006-38-57</t>
  </si>
  <si>
    <t>Тослох экскаватор CAT395 №458 23-40 УН</t>
  </si>
  <si>
    <t>1406-04-47-12-29-006-38-58</t>
  </si>
  <si>
    <t>Тослох МТ86 65-21УБД/АЗ-510/</t>
  </si>
  <si>
    <t>1406-04-47-12-29-006-38-59</t>
  </si>
  <si>
    <t>Тослох МТ86 43-26 УБД/АЗ-514/</t>
  </si>
  <si>
    <t>1406-04-47-12-29-006-38-60</t>
  </si>
  <si>
    <t>Тослох МТ86 73-26УБД/АЗ-508/</t>
  </si>
  <si>
    <t>1406-04-47-12-29-006-38-61</t>
  </si>
  <si>
    <t>Тослох МТ86 58-31УБП/АЗ-505/</t>
  </si>
  <si>
    <t>1406-04-47-12-29-006-38-62</t>
  </si>
  <si>
    <t>Тослох МТ86 96-41 УБД/АЗ-507/</t>
  </si>
  <si>
    <t>1406-04-47-12-29-006-38-63</t>
  </si>
  <si>
    <t>Тослох МТ86 53-16 УБД/АЗ-509/</t>
  </si>
  <si>
    <t>1406-04-47-12-29-006-38-64</t>
  </si>
  <si>
    <t>Тослох МТ86 87-41 УБД/АЗ-511/</t>
  </si>
  <si>
    <t>1406-04-47-12-29-006-38-65</t>
  </si>
  <si>
    <t>Тослох МТ86 54-16 УБД/АЗ-513/</t>
  </si>
  <si>
    <t>1406-04-47-12-29-006-38-66</t>
  </si>
  <si>
    <t>Тослох МТ86 83-51 УБД/АЗ-506/</t>
  </si>
  <si>
    <t>1406-04-47-12-29-006-38-67</t>
  </si>
  <si>
    <t>Тослох  МТ86 95-21 УБД/АЗ-512/</t>
  </si>
  <si>
    <t>1406-04-47-12-29-006-38-68</t>
  </si>
  <si>
    <t>Тослох Чирэгч | Beiben truck  №73-26</t>
  </si>
  <si>
    <t>1406-04-47-12-29-006-38-69</t>
  </si>
  <si>
    <t>Тослох МТ86 46-21УБМ /АЗ-516/</t>
  </si>
  <si>
    <t>1406-04-47-12-29-006-38-70</t>
  </si>
  <si>
    <t>Тослох мат МТ-86 7956УБМ /АЗ-519/</t>
  </si>
  <si>
    <t>1406-04-47-12-29-006-38-71</t>
  </si>
  <si>
    <t>Тослох мат авто ачигч SDLG LG953/VLGL9530LP0622393 /АЗ-419/</t>
  </si>
  <si>
    <t>1406-04-47-12-29-006-38-72</t>
  </si>
  <si>
    <t>Тослох мат авто ачигч SDLG LG953/VLGL9530LP0622393 /АЗ-411/</t>
  </si>
  <si>
    <t>1406-04-47-12-29-006-38-73</t>
  </si>
  <si>
    <t>Тослох мат авто ачигч SDLG LG953/VLGL9530LP0622393 /АЗ-409/</t>
  </si>
  <si>
    <t>1406-04-47-12-29-006-38-74</t>
  </si>
  <si>
    <t>Тослох мат авто ачигч SDLG LG953/VLGL9530LP0622393/АЗ-414/</t>
  </si>
  <si>
    <t>1406-04-47-12-29-006-38-75</t>
  </si>
  <si>
    <t>Тослох мат Авто ачигч SDLG LG953/VLGL9530LP0622393/АЗ-413/</t>
  </si>
  <si>
    <t>1406-04-47-12-29-006-38-76</t>
  </si>
  <si>
    <t>Сэлбэг МТ86 87-25УЕН/АЗ-501/</t>
  </si>
  <si>
    <t>1406-04-47-12-29-006-44-52</t>
  </si>
  <si>
    <t>Сэлбэг МТ86 87-45УЕН/АЗ-502/</t>
  </si>
  <si>
    <t>1406-04-47-12-29-006-44-53</t>
  </si>
  <si>
    <t>Сэлбэг МТ-86 87-15УЕН/АЗ-503/</t>
  </si>
  <si>
    <t>1406-04-47-12-29-006-44-54</t>
  </si>
  <si>
    <t>Сэлбэг МТ86 83-65УЕН/АЗ-504/</t>
  </si>
  <si>
    <t>1406-04-47-12-29-006-44-55</t>
  </si>
  <si>
    <t>Сэлбэг МТ86 83-25УЕН/АЗ-500/</t>
  </si>
  <si>
    <t>1406-04-47-12-29-006-44-56</t>
  </si>
  <si>
    <t>Сэлбэг Sany 17-20УНӨ  /АЗ-150/</t>
  </si>
  <si>
    <t>1406-04-47-12-29-006-44-57</t>
  </si>
  <si>
    <t>Сэлбэг экскаватор CAT395 №458 23-40 УН</t>
  </si>
  <si>
    <t>1406-04-47-12-29-006-44-58</t>
  </si>
  <si>
    <t>Сэлбэг МТ86 65-21 УБД/АЗ-510/</t>
  </si>
  <si>
    <t>1406-04-47-12-29-006-44-59</t>
  </si>
  <si>
    <t>Сэлбэг МТ86 43-26 УБД/АЗ-514/</t>
  </si>
  <si>
    <t>1406-04-47-12-29-006-44-60</t>
  </si>
  <si>
    <t>Сэлбэг МТ86 73-26УБД/АЗ-508/</t>
  </si>
  <si>
    <t>1406-04-47-12-29-006-44-61</t>
  </si>
  <si>
    <t>Сэлбэг МТ86 58-31 УБП/АЗ-505/</t>
  </si>
  <si>
    <t>1406-04-47-12-29-006-44-62</t>
  </si>
  <si>
    <t>Сэлбэг МТ86 96-41 УБД/АЗ-507/</t>
  </si>
  <si>
    <t>1406-04-47-12-29-006-44-63</t>
  </si>
  <si>
    <t>Сэлбэг МТ86 53-16 УБД/АЗ-509/</t>
  </si>
  <si>
    <t>1406-04-47-12-29-006-44-64</t>
  </si>
  <si>
    <t>Сэлбэг МТ86 87-41 УБД/АЗ-511/</t>
  </si>
  <si>
    <t>1406-04-47-12-29-006-44-65</t>
  </si>
  <si>
    <t>Сэлбэг МТ86 54-16 УБД/АЗ-513/</t>
  </si>
  <si>
    <t>1406-04-47-12-29-006-44-66</t>
  </si>
  <si>
    <t>Сэлбэг МТ86 83-51 УБД/АЗ-506/</t>
  </si>
  <si>
    <t>1406-04-47-12-29-006-44-67</t>
  </si>
  <si>
    <t>Сэлбэг МТ86 95-21 УБД/АЗ-512/</t>
  </si>
  <si>
    <t>1406-04-47-12-29-006-44-68</t>
  </si>
  <si>
    <t>Сэлбэг Чирэгч | Beiben truck  №73-26</t>
  </si>
  <si>
    <t>1406-04-47-12-29-006-44-69</t>
  </si>
  <si>
    <t>Экскаватор | CAT | CAT390FT | УУ- н техник | 2518УН/451</t>
  </si>
  <si>
    <t>1406-04-47-12-29-006-44-70</t>
  </si>
  <si>
    <t>Сэлбэг МТ86 46-21УБМ /АЗ-516/</t>
  </si>
  <si>
    <t>1406-04-47-12-29-006-44-71</t>
  </si>
  <si>
    <t>Сэлбэг МТ-86 34- 15УБМ /АЗ-517/</t>
  </si>
  <si>
    <t>1406-04-47-12-29-006-44-72</t>
  </si>
  <si>
    <t>Сэлбэг МТ-86 7956УБМ /АЗ-519/</t>
  </si>
  <si>
    <t>1406-04-47-12-29-006-44-73</t>
  </si>
  <si>
    <t>RENTa Бульдозер оператор цалин</t>
  </si>
  <si>
    <t>1406-04-47-09-18-001-01-03</t>
  </si>
  <si>
    <t>RENTa Бульдозер шатахуун</t>
  </si>
  <si>
    <t>1406-04-47-09-18-001-11-03</t>
  </si>
  <si>
    <t>Бусад барилга байгууламж (Хур.элэгдэл)</t>
  </si>
  <si>
    <t>2017-04-40-00-00-000-00-00</t>
  </si>
  <si>
    <t>Цалингийн өглөг УБ</t>
  </si>
  <si>
    <t>3103-04-40-00-00-000-00-00</t>
  </si>
  <si>
    <t>Үл хөдлөх хөрөнгийн татварын өглөг</t>
  </si>
  <si>
    <t>3109-04-40-00-00-000-00-04</t>
  </si>
  <si>
    <t>Web site &amp; office365 зардал</t>
  </si>
  <si>
    <t>7010-04-40-00-00-000-10-08</t>
  </si>
  <si>
    <t>Санхүү шатахууны зардал</t>
  </si>
  <si>
    <t>Төсөвт төлсөн газар, байгалийн нөөц ашигласны татвар</t>
  </si>
  <si>
    <t>7029-04-40-00-00-0000-29-00</t>
  </si>
  <si>
    <t>Төсөвт төлсөн үл хөдлөх хөрөнгийн албан татвар</t>
  </si>
  <si>
    <t>7031-04-40-00-00-0000-31-00</t>
  </si>
  <si>
    <t>Үндсэн хөрөнгө худалдсаны, данснаас хассаны алдагдал</t>
  </si>
  <si>
    <t>Үндсэн хөрөнгө данснаас хассаны гарз</t>
  </si>
  <si>
    <t>8704-04-40-00-00-0000-00-00</t>
  </si>
  <si>
    <t>Хүү, торгууль бусад орлого</t>
  </si>
  <si>
    <t>Хүүгийн орлого</t>
  </si>
  <si>
    <t>8801-04-40-00-00-0000-00-00</t>
  </si>
  <si>
    <t xml:space="preserve">               2023 оны 12 сарын 31 өдөр</t>
  </si>
  <si>
    <t>Нью прогресс групп</t>
  </si>
  <si>
    <t>Монгол</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</si>
</sst>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_);_(* \(#,##0\);_(* &quot;-&quot;??_);_(@_)"/>
    <numFmt numFmtId="166" formatCode="#,##0.000"/>
    <numFmt numFmtId="167" formatCode="_(* #,##0.000_);_(* \(#,##0.000\);_(* &quot;-&quot;???_);_(@_)"/>
  </numFmts>
  <fonts count="102">
    <font>
      <sz val="10"/>
      <name val="Arial"/>
      <family val="0"/>
    </font>
    <font>
      <sz val="10"/>
      <name val="Arial Mon"/>
      <family val="2"/>
    </font>
    <font>
      <sz val="12"/>
      <name val="Arial"/>
      <family val="2"/>
    </font>
    <font>
      <sz val="8"/>
      <name val="Arial"/>
      <family val="2"/>
    </font>
    <font>
      <b/>
      <sz val="12"/>
      <name val="Arial"/>
      <family val="2"/>
    </font>
    <font>
      <sz val="11"/>
      <name val="Arial"/>
      <family val="2"/>
    </font>
    <font>
      <b/>
      <sz val="18"/>
      <name val="Arial"/>
      <family val="2"/>
    </font>
    <font>
      <i/>
      <sz val="12"/>
      <name val="Arial"/>
      <family val="2"/>
    </font>
    <font>
      <b/>
      <sz val="12"/>
      <name val="Times New Roman"/>
      <family val="1"/>
    </font>
    <font>
      <sz val="12"/>
      <name val="Times New Roman"/>
      <family val="1"/>
    </font>
    <font>
      <b/>
      <sz val="14"/>
      <name val="Times New Roman"/>
      <family val="1"/>
    </font>
    <font>
      <sz val="14"/>
      <name val="Times New Roman"/>
      <family val="1"/>
    </font>
    <font>
      <sz val="7"/>
      <color indexed="60"/>
      <name val="Times New Roman"/>
      <family val="1"/>
    </font>
    <font>
      <sz val="10"/>
      <color indexed="60"/>
      <name val="Times New Roman"/>
      <family val="1"/>
    </font>
    <font>
      <sz val="7"/>
      <color indexed="8"/>
      <name val="Times New Roman"/>
      <family val="1"/>
    </font>
    <font>
      <sz val="10"/>
      <color indexed="8"/>
      <name val="Times New Roman"/>
      <family val="1"/>
    </font>
    <font>
      <sz val="11"/>
      <color indexed="8"/>
      <name val="Calibri"/>
      <family val="2"/>
    </font>
    <font>
      <sz val="11"/>
      <color indexed="8"/>
      <name val="Times New Roman"/>
      <family val="1"/>
    </font>
    <font>
      <sz val="9"/>
      <color indexed="8"/>
      <name val="Calibri"/>
      <family val="2"/>
    </font>
    <font>
      <sz val="9"/>
      <color indexed="8"/>
      <name val="Times New Roman"/>
      <family val="1"/>
    </font>
    <font>
      <i/>
      <sz val="10"/>
      <color indexed="8"/>
      <name val="Times New Roman"/>
      <family val="1"/>
    </font>
    <font>
      <sz val="10"/>
      <color indexed="8"/>
      <name val="Calibri"/>
      <family val="2"/>
    </font>
    <font>
      <sz val="8.5"/>
      <color indexed="8"/>
      <name val="Times New Roman"/>
      <family val="1"/>
    </font>
    <font>
      <sz val="9.5"/>
      <color indexed="8"/>
      <name val="Calibri"/>
      <family val="2"/>
    </font>
    <font>
      <sz val="9.5"/>
      <color indexed="8"/>
      <name val="Times New Roman"/>
      <family val="1"/>
    </font>
    <font>
      <sz val="8"/>
      <name val="Tahoma"/>
      <family val="2"/>
    </font>
    <font>
      <sz val="9"/>
      <name val="Times New Roman"/>
      <family val="1"/>
    </font>
    <font>
      <sz val="8"/>
      <name val="Times New Roman"/>
      <family val="1"/>
    </font>
    <font>
      <b/>
      <sz val="10"/>
      <name val="Times New Roman"/>
      <family val="1"/>
    </font>
    <font>
      <b/>
      <sz val="9"/>
      <name val="Times New Roman"/>
      <family val="1"/>
    </font>
    <font>
      <sz val="10"/>
      <name val="Times New Roman"/>
      <family val="1"/>
    </font>
    <font>
      <sz val="9"/>
      <color indexed="63"/>
      <name val="Times New Roman"/>
      <family val="1"/>
    </font>
    <font>
      <sz val="11"/>
      <color indexed="60"/>
      <name val="Calibri"/>
      <family val="2"/>
    </font>
    <font>
      <sz val="11"/>
      <color indexed="20"/>
      <name val="Calibri"/>
      <family val="2"/>
    </font>
    <font>
      <b/>
      <sz val="11"/>
      <color indexed="52"/>
      <name val="Calibri"/>
      <family val="2"/>
    </font>
    <font>
      <b/>
      <sz val="11"/>
      <color indexed="60"/>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59"/>
      <name val="Arial"/>
      <family val="2"/>
    </font>
    <font>
      <sz val="11"/>
      <color indexed="54"/>
      <name val="Calibri"/>
      <family val="2"/>
    </font>
    <font>
      <sz val="11"/>
      <color indexed="52"/>
      <name val="Calibri"/>
      <family val="2"/>
    </font>
    <font>
      <sz val="11"/>
      <color indexed="9"/>
      <name val="Calibri"/>
      <family val="2"/>
    </font>
    <font>
      <b/>
      <sz val="11"/>
      <color indexed="8"/>
      <name val="Calibri"/>
      <family val="2"/>
    </font>
    <font>
      <sz val="18"/>
      <color indexed="54"/>
      <name val="Calibri Light"/>
      <family val="2"/>
    </font>
    <font>
      <sz val="11"/>
      <color indexed="10"/>
      <name val="Calibri"/>
      <family val="2"/>
    </font>
    <font>
      <b/>
      <sz val="10"/>
      <color indexed="8"/>
      <name val="Times New Roman"/>
      <family val="1"/>
    </font>
    <font>
      <sz val="11"/>
      <color indexed="23"/>
      <name val="Calibri"/>
      <family val="2"/>
    </font>
    <font>
      <b/>
      <sz val="10"/>
      <color indexed="60"/>
      <name val="Times New Roman"/>
      <family val="1"/>
    </font>
    <font>
      <sz val="8"/>
      <color indexed="8"/>
      <name val="Times New Roman"/>
      <family val="1"/>
    </font>
    <font>
      <sz val="8"/>
      <color indexed="8"/>
      <name val="Calibri"/>
      <family val="2"/>
    </font>
    <font>
      <sz val="10"/>
      <color indexed="23"/>
      <name val="Times New Roman"/>
      <family val="1"/>
    </font>
    <font>
      <sz val="10"/>
      <color indexed="22"/>
      <name val="Arial"/>
      <family val="2"/>
    </font>
    <font>
      <b/>
      <sz val="8"/>
      <color indexed="8"/>
      <name val="Times New Roman"/>
      <family val="1"/>
    </font>
    <font>
      <b/>
      <sz val="9"/>
      <color indexed="8"/>
      <name val="Times New Roman"/>
      <family val="1"/>
    </font>
    <font>
      <sz val="9"/>
      <color indexed="23"/>
      <name val="Times New Roman"/>
      <family val="1"/>
    </font>
    <font>
      <sz val="9"/>
      <color indexed="60"/>
      <name val="Times New Roman"/>
      <family val="1"/>
    </font>
    <font>
      <vertAlign val="superscript"/>
      <sz val="10"/>
      <color indexed="8"/>
      <name val="Times New Roman"/>
      <family val="1"/>
    </font>
    <font>
      <vertAlign val="superscript"/>
      <sz val="9.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11"/>
      <color theme="0" tint="-0.4999699890613556"/>
      <name val="Calibri"/>
      <family val="2"/>
    </font>
    <font>
      <sz val="10"/>
      <color rgb="FFFFFFFF"/>
      <name val="Times New Roman"/>
      <family val="1"/>
    </font>
    <font>
      <sz val="7"/>
      <color theme="1"/>
      <name val="Times New Roman"/>
      <family val="1"/>
    </font>
    <font>
      <b/>
      <sz val="10"/>
      <color rgb="FFFFFFFF"/>
      <name val="Times New Roman"/>
      <family val="1"/>
    </font>
    <font>
      <sz val="8"/>
      <color theme="1"/>
      <name val="Times New Roman"/>
      <family val="1"/>
    </font>
    <font>
      <sz val="11"/>
      <color theme="1"/>
      <name val="Times New Roman"/>
      <family val="1"/>
    </font>
    <font>
      <sz val="9"/>
      <color theme="1"/>
      <name val="Times New Roman"/>
      <family val="1"/>
    </font>
    <font>
      <sz val="8"/>
      <color theme="1"/>
      <name val="Calibri"/>
      <family val="2"/>
    </font>
    <font>
      <sz val="10"/>
      <color theme="0" tint="-0.4999699890613556"/>
      <name val="Times New Roman"/>
      <family val="1"/>
    </font>
    <font>
      <sz val="10"/>
      <color theme="0" tint="-0.1499900072813034"/>
      <name val="Arial"/>
      <family val="2"/>
    </font>
    <font>
      <i/>
      <sz val="10"/>
      <color theme="1"/>
      <name val="Times New Roman"/>
      <family val="1"/>
    </font>
    <font>
      <b/>
      <sz val="8"/>
      <color theme="1"/>
      <name val="Times New Roman"/>
      <family val="1"/>
    </font>
    <font>
      <sz val="9"/>
      <color theme="1"/>
      <name val="Calibri"/>
      <family val="2"/>
    </font>
    <font>
      <b/>
      <sz val="9"/>
      <color theme="1"/>
      <name val="Times New Roman"/>
      <family val="1"/>
    </font>
    <font>
      <sz val="9"/>
      <color theme="0" tint="-0.4999699890613556"/>
      <name val="Times New Roman"/>
      <family val="1"/>
    </font>
    <font>
      <sz val="9"/>
      <color rgb="FFFFFFFF"/>
      <name val="Times New Roman"/>
      <family val="1"/>
    </font>
    <font>
      <vertAlign val="superscript"/>
      <sz val="10"/>
      <color theme="1"/>
      <name val="Times New Roman"/>
      <family val="1"/>
    </font>
    <font>
      <sz val="9.5"/>
      <color theme="1"/>
      <name val="Times New Roman"/>
      <family val="1"/>
    </font>
    <font>
      <vertAlign val="superscript"/>
      <sz val="9.5"/>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bgColor indexed="64"/>
      </patternFill>
    </fill>
    <fill>
      <patternFill patternType="solid">
        <fgColor indexed="62"/>
        <bgColor indexed="64"/>
      </patternFill>
    </fill>
    <fill>
      <patternFill patternType="solid">
        <fgColor indexed="61"/>
        <bgColor indexed="64"/>
      </patternFill>
    </fill>
    <fill>
      <patternFill patternType="solid">
        <fgColor rgb="FF00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color indexed="63"/>
      </left>
      <right>
        <color indexed="63"/>
      </right>
      <top style="thin"/>
      <bottom>
        <color indexed="63"/>
      </bottom>
    </border>
    <border>
      <left style="thin">
        <color rgb="FF000000"/>
      </left>
      <right style="thin">
        <color rgb="FF000000"/>
      </right>
      <top style="thin">
        <color rgb="FF000000"/>
      </top>
      <bottom style="thin">
        <color rgb="FF000000"/>
      </bottom>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medium"/>
      <right/>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color theme="1"/>
      </left>
      <right style="thin">
        <color theme="1"/>
      </right>
      <top style="thin">
        <color theme="1"/>
      </top>
      <bottom style="thin">
        <color theme="1"/>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quotePrefix="1">
      <protection locked="0"/>
    </xf>
    <xf numFmtId="41" fontId="0" fillId="0" borderId="0" applyFill="0" applyBorder="0" applyAlignment="0" quotePrefix="1">
      <protection locked="0"/>
    </xf>
    <xf numFmtId="43" fontId="62" fillId="0" borderId="0" applyFont="0" applyFill="0" applyBorder="0" applyAlignment="0" applyProtection="0"/>
    <xf numFmtId="43" fontId="0" fillId="0" borderId="0" applyFont="0" applyFill="0" applyBorder="0" applyAlignment="0" quotePrefix="1">
      <protection locked="0"/>
    </xf>
    <xf numFmtId="43" fontId="0" fillId="0" borderId="0" applyFont="0" applyFill="0" applyBorder="0" applyAlignment="0" quotePrefix="1">
      <protection locked="0"/>
    </xf>
    <xf numFmtId="43" fontId="0" fillId="0" borderId="0" applyFont="0" applyFill="0" applyBorder="0" applyAlignment="0" quotePrefix="1">
      <protection locked="0"/>
    </xf>
    <xf numFmtId="44" fontId="0" fillId="0" borderId="0" applyFont="0" applyFill="0" applyBorder="0" applyAlignment="0" quotePrefix="1">
      <protection locked="0"/>
    </xf>
    <xf numFmtId="42" fontId="0" fillId="0" borderId="0" applyFill="0" applyBorder="0" applyAlignment="0" quotePrefix="1">
      <protection locked="0"/>
    </xf>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quotePrefix="1">
      <protection locked="0"/>
    </xf>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21">
    <xf numFmtId="0" fontId="0" fillId="0" borderId="0" xfId="0" applyAlignment="1">
      <alignment/>
    </xf>
    <xf numFmtId="0" fontId="2" fillId="0" borderId="0" xfId="65" applyFont="1" applyAlignment="1">
      <alignment horizontal="center" vertical="center"/>
      <protection/>
    </xf>
    <xf numFmtId="0" fontId="2" fillId="0" borderId="0" xfId="65" applyFont="1">
      <alignment/>
      <protection/>
    </xf>
    <xf numFmtId="0" fontId="3" fillId="0" borderId="0" xfId="65" applyFont="1" applyAlignment="1">
      <alignment horizontal="right"/>
      <protection/>
    </xf>
    <xf numFmtId="0" fontId="4" fillId="0" borderId="0" xfId="65" applyFont="1">
      <alignment/>
      <protection/>
    </xf>
    <xf numFmtId="0" fontId="2" fillId="0" borderId="0" xfId="65" applyFont="1" applyAlignment="1">
      <alignment horizontal="right"/>
      <protection/>
    </xf>
    <xf numFmtId="0" fontId="4" fillId="0" borderId="10" xfId="65" applyFont="1" applyBorder="1" applyAlignment="1">
      <alignment horizontal="center" vertical="center"/>
      <protection/>
    </xf>
    <xf numFmtId="0" fontId="5" fillId="0" borderId="0" xfId="65" applyFont="1">
      <alignment/>
      <protection/>
    </xf>
    <xf numFmtId="0" fontId="2" fillId="0" borderId="0" xfId="65" applyFont="1" applyAlignment="1">
      <alignment vertical="center"/>
      <protection/>
    </xf>
    <xf numFmtId="49" fontId="2" fillId="0" borderId="0" xfId="65" applyNumberFormat="1" applyFont="1">
      <alignment/>
      <protection/>
    </xf>
    <xf numFmtId="0" fontId="2" fillId="0" borderId="0" xfId="65" applyFont="1" applyAlignment="1">
      <alignment horizontal="left" vertical="center"/>
      <protection/>
    </xf>
    <xf numFmtId="0" fontId="5" fillId="0" borderId="0" xfId="65" applyFont="1" applyAlignment="1">
      <alignment vertical="center"/>
      <protection/>
    </xf>
    <xf numFmtId="0" fontId="6" fillId="0" borderId="0" xfId="65" applyFont="1" applyAlignment="1">
      <alignment horizontal="center"/>
      <protection/>
    </xf>
    <xf numFmtId="0" fontId="6" fillId="0" borderId="0" xfId="65" applyFont="1">
      <alignment/>
      <protection/>
    </xf>
    <xf numFmtId="0" fontId="7" fillId="0" borderId="0" xfId="65" applyFont="1">
      <alignment/>
      <protection/>
    </xf>
    <xf numFmtId="0" fontId="8" fillId="0" borderId="0" xfId="61" applyFont="1" applyAlignment="1">
      <alignment horizontal="center" vertical="center"/>
      <protection/>
    </xf>
    <xf numFmtId="0" fontId="9" fillId="0" borderId="0" xfId="61" applyFont="1" applyAlignment="1">
      <alignment vertical="center"/>
      <protection/>
    </xf>
    <xf numFmtId="0" fontId="11" fillId="0" borderId="0" xfId="61" applyFont="1" applyAlignment="1">
      <alignment vertical="center"/>
      <protection/>
    </xf>
    <xf numFmtId="0" fontId="9" fillId="0" borderId="0" xfId="61" applyFont="1" applyAlignment="1">
      <alignment horizontal="justify" vertical="center"/>
      <protection/>
    </xf>
    <xf numFmtId="0" fontId="9" fillId="0" borderId="0" xfId="61" applyFont="1" applyAlignment="1">
      <alignment horizontal="center" vertical="center"/>
      <protection/>
    </xf>
    <xf numFmtId="0" fontId="9" fillId="0" borderId="0" xfId="61" applyFont="1" applyAlignment="1">
      <alignment horizontal="justify" vertical="center" wrapText="1"/>
      <protection/>
    </xf>
    <xf numFmtId="0" fontId="9" fillId="0" borderId="0" xfId="61" applyFont="1" applyAlignment="1">
      <alignment horizontal="left" vertical="center" wrapText="1"/>
      <protection/>
    </xf>
    <xf numFmtId="0" fontId="9" fillId="0" borderId="0" xfId="61" applyFont="1" applyAlignment="1">
      <alignment horizontal="left" vertical="center"/>
      <protection/>
    </xf>
    <xf numFmtId="0" fontId="0" fillId="0" borderId="0" xfId="61">
      <alignment/>
      <protection/>
    </xf>
    <xf numFmtId="0" fontId="81" fillId="0" borderId="0" xfId="61" applyFont="1" applyAlignment="1">
      <alignment horizontal="center" vertical="center"/>
      <protection/>
    </xf>
    <xf numFmtId="0" fontId="81" fillId="0" borderId="0" xfId="61" applyFont="1" applyAlignment="1">
      <alignment vertical="center"/>
      <protection/>
    </xf>
    <xf numFmtId="0" fontId="81" fillId="0" borderId="0" xfId="61" applyFont="1" applyAlignment="1">
      <alignment horizontal="justify" vertical="center"/>
      <protection/>
    </xf>
    <xf numFmtId="0" fontId="81" fillId="0" borderId="0" xfId="61" applyFont="1" applyAlignment="1">
      <alignment horizontal="left" vertical="center" indent="2"/>
      <protection/>
    </xf>
    <xf numFmtId="0" fontId="82" fillId="0" borderId="0" xfId="61" applyFont="1" applyAlignment="1">
      <alignment horizontal="justify" vertical="center"/>
      <protection/>
    </xf>
    <xf numFmtId="0" fontId="83" fillId="0" borderId="0" xfId="61" applyFont="1" applyAlignment="1">
      <alignment horizontal="left" indent="3"/>
      <protection/>
    </xf>
    <xf numFmtId="0" fontId="84" fillId="0" borderId="11" xfId="61" applyFont="1" applyBorder="1" applyAlignment="1">
      <alignment horizontal="center" vertical="center" wrapText="1"/>
      <protection/>
    </xf>
    <xf numFmtId="0" fontId="84" fillId="0" borderId="0" xfId="61" applyFont="1" applyAlignment="1">
      <alignment horizontal="center" vertical="center" wrapText="1"/>
      <protection/>
    </xf>
    <xf numFmtId="0" fontId="81" fillId="0" borderId="10" xfId="61" applyFont="1" applyBorder="1" applyAlignment="1">
      <alignment horizontal="center" vertical="center" wrapText="1"/>
      <protection/>
    </xf>
    <xf numFmtId="0" fontId="81" fillId="0" borderId="10" xfId="61" applyFont="1" applyBorder="1" applyAlignment="1">
      <alignment horizontal="center" wrapText="1"/>
      <protection/>
    </xf>
    <xf numFmtId="0" fontId="81" fillId="0" borderId="0" xfId="61" applyFont="1" applyAlignment="1">
      <alignment wrapText="1"/>
      <protection/>
    </xf>
    <xf numFmtId="43" fontId="81" fillId="0" borderId="10" xfId="44" applyFont="1" applyBorder="1" applyAlignment="1">
      <alignment vertical="center" wrapText="1"/>
    </xf>
    <xf numFmtId="0" fontId="81" fillId="0" borderId="0" xfId="61" applyFont="1" applyAlignment="1">
      <alignment vertical="center" wrapText="1"/>
      <protection/>
    </xf>
    <xf numFmtId="43" fontId="81" fillId="0" borderId="0" xfId="44" applyFont="1" applyBorder="1" applyAlignment="1">
      <alignment vertical="center" wrapText="1"/>
    </xf>
    <xf numFmtId="0" fontId="81" fillId="0" borderId="10" xfId="61" applyFont="1" applyBorder="1" applyAlignment="1">
      <alignment horizontal="justify" vertical="center" wrapText="1"/>
      <protection/>
    </xf>
    <xf numFmtId="43" fontId="81" fillId="0" borderId="10" xfId="44" applyFont="1" applyBorder="1" applyAlignment="1">
      <alignment horizontal="justify" vertical="center" wrapText="1"/>
    </xf>
    <xf numFmtId="0" fontId="81" fillId="0" borderId="0" xfId="61" applyFont="1" applyAlignment="1">
      <alignment horizontal="justify" vertical="center" wrapText="1"/>
      <protection/>
    </xf>
    <xf numFmtId="0" fontId="81" fillId="0" borderId="10" xfId="61" applyFont="1" applyBorder="1" applyAlignment="1">
      <alignment vertical="center" wrapText="1"/>
      <protection/>
    </xf>
    <xf numFmtId="43" fontId="0" fillId="0" borderId="0" xfId="61" applyNumberFormat="1">
      <alignment/>
      <protection/>
    </xf>
    <xf numFmtId="0" fontId="83" fillId="0" borderId="0" xfId="61" applyFont="1">
      <alignment/>
      <protection/>
    </xf>
    <xf numFmtId="0" fontId="0" fillId="0" borderId="0" xfId="62">
      <alignment/>
      <protection/>
    </xf>
    <xf numFmtId="0" fontId="82" fillId="0" borderId="0" xfId="62" applyFont="1" applyAlignment="1">
      <alignment vertical="center"/>
      <protection/>
    </xf>
    <xf numFmtId="0" fontId="81" fillId="0" borderId="10" xfId="62" applyFont="1" applyBorder="1" applyAlignment="1">
      <alignment horizontal="center" vertical="center" wrapText="1"/>
      <protection/>
    </xf>
    <xf numFmtId="0" fontId="81" fillId="0" borderId="0" xfId="62" applyFont="1" applyAlignment="1">
      <alignment horizontal="justify" vertical="center"/>
      <protection/>
    </xf>
    <xf numFmtId="0" fontId="81" fillId="0" borderId="0" xfId="62" applyFont="1" applyAlignment="1">
      <alignment vertical="center"/>
      <protection/>
    </xf>
    <xf numFmtId="0" fontId="81" fillId="0" borderId="10" xfId="62" applyFont="1" applyBorder="1" applyAlignment="1">
      <alignment vertical="center" wrapText="1"/>
      <protection/>
    </xf>
    <xf numFmtId="43" fontId="85" fillId="0" borderId="10" xfId="44" applyFont="1" applyFill="1" applyBorder="1" applyAlignment="1">
      <alignment vertical="center"/>
    </xf>
    <xf numFmtId="43" fontId="85" fillId="0" borderId="10" xfId="44" applyFont="1" applyFill="1" applyBorder="1" applyAlignment="1">
      <alignment vertical="center" wrapText="1"/>
    </xf>
    <xf numFmtId="43" fontId="0" fillId="0" borderId="0" xfId="62" applyNumberFormat="1">
      <alignment/>
      <protection/>
    </xf>
    <xf numFmtId="4" fontId="0" fillId="0" borderId="0" xfId="62" applyNumberFormat="1">
      <alignment/>
      <protection/>
    </xf>
    <xf numFmtId="0" fontId="83" fillId="0" borderId="0" xfId="62" applyFont="1" applyAlignment="1">
      <alignment horizontal="center"/>
      <protection/>
    </xf>
    <xf numFmtId="0" fontId="86" fillId="0" borderId="0" xfId="62" applyFont="1" applyAlignment="1">
      <alignment vertical="center"/>
      <protection/>
    </xf>
    <xf numFmtId="0" fontId="82" fillId="0" borderId="10" xfId="62" applyFont="1" applyBorder="1" applyAlignment="1">
      <alignment horizontal="center" wrapText="1"/>
      <protection/>
    </xf>
    <xf numFmtId="0" fontId="82" fillId="0" borderId="10" xfId="62" applyFont="1" applyBorder="1" applyAlignment="1">
      <alignment horizontal="center" vertical="center" wrapText="1"/>
      <protection/>
    </xf>
    <xf numFmtId="43" fontId="87" fillId="0" borderId="10" xfId="44" applyFont="1" applyFill="1" applyBorder="1" applyAlignment="1">
      <alignment horizontal="center" vertical="center" wrapText="1"/>
    </xf>
    <xf numFmtId="0" fontId="81" fillId="0" borderId="10" xfId="62" applyFont="1" applyBorder="1" applyAlignment="1">
      <alignment horizontal="center" wrapText="1"/>
      <protection/>
    </xf>
    <xf numFmtId="43" fontId="87" fillId="0" borderId="10" xfId="44" applyFont="1" applyFill="1" applyBorder="1" applyAlignment="1">
      <alignment horizontal="justify" vertical="center" wrapText="1"/>
    </xf>
    <xf numFmtId="43" fontId="87" fillId="0" borderId="10" xfId="44" applyFont="1" applyFill="1" applyBorder="1" applyAlignment="1">
      <alignment vertical="center" wrapText="1"/>
    </xf>
    <xf numFmtId="0" fontId="81" fillId="0" borderId="10" xfId="62" applyFont="1" applyBorder="1" applyAlignment="1">
      <alignment horizontal="left" vertical="center" wrapText="1" indent="4"/>
      <protection/>
    </xf>
    <xf numFmtId="0" fontId="81" fillId="0" borderId="10" xfId="62" applyFont="1" applyBorder="1" applyAlignment="1">
      <alignment horizontal="justify" vertical="center" wrapText="1"/>
      <protection/>
    </xf>
    <xf numFmtId="0" fontId="88" fillId="0" borderId="0" xfId="62" applyFont="1" applyAlignment="1">
      <alignment horizontal="left" vertical="center" wrapText="1"/>
      <protection/>
    </xf>
    <xf numFmtId="0" fontId="82" fillId="0" borderId="10" xfId="62" applyFont="1" applyBorder="1" applyAlignment="1">
      <alignment vertical="center" wrapText="1"/>
      <protection/>
    </xf>
    <xf numFmtId="0" fontId="81" fillId="0" borderId="10" xfId="62" applyFont="1" applyBorder="1" applyAlignment="1">
      <alignment horizontal="left" vertical="center" wrapText="1" indent="1"/>
      <protection/>
    </xf>
    <xf numFmtId="43" fontId="87" fillId="0" borderId="10" xfId="44" applyFont="1" applyFill="1" applyBorder="1" applyAlignment="1">
      <alignment horizontal="right" vertical="center" wrapText="1"/>
    </xf>
    <xf numFmtId="0" fontId="82" fillId="0" borderId="10" xfId="62" applyFont="1" applyBorder="1" applyAlignment="1">
      <alignment horizontal="left" vertical="center" wrapText="1" indent="1"/>
      <protection/>
    </xf>
    <xf numFmtId="43" fontId="0" fillId="0" borderId="0" xfId="45" applyFont="1" applyAlignment="1">
      <alignment/>
      <protection locked="0"/>
    </xf>
    <xf numFmtId="0" fontId="81" fillId="0" borderId="0" xfId="62" applyFont="1" applyAlignment="1">
      <alignment horizontal="center" wrapText="1"/>
      <protection/>
    </xf>
    <xf numFmtId="0" fontId="81" fillId="0" borderId="0" xfId="62" applyFont="1" applyAlignment="1">
      <alignment vertical="center" wrapText="1"/>
      <protection/>
    </xf>
    <xf numFmtId="4" fontId="81" fillId="0" borderId="0" xfId="62" applyNumberFormat="1" applyFont="1" applyAlignment="1">
      <alignment vertical="center" wrapText="1"/>
      <protection/>
    </xf>
    <xf numFmtId="43" fontId="81" fillId="0" borderId="0" xfId="45" applyFont="1" applyAlignment="1">
      <alignment vertical="center" wrapText="1"/>
      <protection locked="0"/>
    </xf>
    <xf numFmtId="0" fontId="89" fillId="0" borderId="0" xfId="62" applyFont="1">
      <alignment/>
      <protection/>
    </xf>
    <xf numFmtId="0" fontId="83" fillId="0" borderId="0" xfId="62" applyFont="1" applyAlignment="1">
      <alignment horizontal="left" vertical="center" indent="5"/>
      <protection/>
    </xf>
    <xf numFmtId="0" fontId="81" fillId="33" borderId="10" xfId="62" applyFont="1" applyFill="1" applyBorder="1" applyAlignment="1">
      <alignment horizontal="center" vertical="center" wrapText="1"/>
      <protection/>
    </xf>
    <xf numFmtId="43" fontId="81" fillId="33" borderId="10" xfId="44" applyFont="1" applyFill="1" applyBorder="1" applyAlignment="1">
      <alignment vertical="center" wrapText="1"/>
    </xf>
    <xf numFmtId="43" fontId="81" fillId="0" borderId="10" xfId="44" applyFont="1" applyFill="1" applyBorder="1" applyAlignment="1">
      <alignment vertical="center" wrapText="1"/>
    </xf>
    <xf numFmtId="0" fontId="81" fillId="0" borderId="0" xfId="62" applyFont="1" applyAlignment="1">
      <alignment horizontal="left" vertical="center" wrapText="1"/>
      <protection/>
    </xf>
    <xf numFmtId="0" fontId="84" fillId="0" borderId="0" xfId="62" applyFont="1" applyAlignment="1">
      <alignment horizontal="center" vertical="center" wrapText="1"/>
      <protection/>
    </xf>
    <xf numFmtId="0" fontId="84" fillId="0" borderId="11" xfId="62" applyFont="1" applyBorder="1" applyAlignment="1">
      <alignment horizontal="center" vertical="center" wrapText="1"/>
      <protection/>
    </xf>
    <xf numFmtId="0" fontId="86" fillId="0" borderId="10" xfId="62" applyFont="1" applyBorder="1" applyAlignment="1">
      <alignment vertical="center" wrapText="1"/>
      <protection/>
    </xf>
    <xf numFmtId="0" fontId="84" fillId="0" borderId="0" xfId="62" applyFont="1" applyAlignment="1">
      <alignment vertical="center"/>
      <protection/>
    </xf>
    <xf numFmtId="43" fontId="81" fillId="0" borderId="10" xfId="44" applyFont="1" applyBorder="1" applyAlignment="1">
      <alignment horizontal="justify" vertical="center" wrapText="1"/>
    </xf>
    <xf numFmtId="0" fontId="83" fillId="0" borderId="0" xfId="62" applyFont="1">
      <alignment/>
      <protection/>
    </xf>
    <xf numFmtId="0" fontId="88" fillId="0" borderId="10" xfId="62" applyFont="1" applyBorder="1">
      <alignment/>
      <protection/>
    </xf>
    <xf numFmtId="43" fontId="81" fillId="0" borderId="10" xfId="44" applyFont="1" applyBorder="1" applyAlignment="1">
      <alignment/>
    </xf>
    <xf numFmtId="43" fontId="81" fillId="0" borderId="10" xfId="44" applyFont="1" applyBorder="1" applyAlignment="1">
      <alignment/>
    </xf>
    <xf numFmtId="43" fontId="81" fillId="0" borderId="0" xfId="44" applyFont="1" applyBorder="1" applyAlignment="1">
      <alignment/>
    </xf>
    <xf numFmtId="0" fontId="88" fillId="0" borderId="10" xfId="62" applyFont="1" applyBorder="1" applyAlignment="1">
      <alignment horizontal="center"/>
      <protection/>
    </xf>
    <xf numFmtId="43" fontId="81" fillId="0" borderId="10" xfId="44" applyFont="1" applyBorder="1" applyAlignment="1">
      <alignment/>
    </xf>
    <xf numFmtId="0" fontId="83" fillId="0" borderId="0" xfId="62" applyFont="1" applyAlignment="1">
      <alignment horizontal="left" indent="6"/>
      <protection/>
    </xf>
    <xf numFmtId="0" fontId="82" fillId="0" borderId="10" xfId="62" applyFont="1" applyBorder="1" applyAlignment="1">
      <alignment horizontal="justify" vertical="center" wrapText="1"/>
      <protection/>
    </xf>
    <xf numFmtId="43" fontId="81" fillId="0" borderId="10" xfId="44" applyFont="1" applyFill="1" applyBorder="1" applyAlignment="1">
      <alignment/>
    </xf>
    <xf numFmtId="0" fontId="81" fillId="0" borderId="12" xfId="62" applyFont="1" applyBorder="1" applyAlignment="1">
      <alignment horizontal="center" vertical="center" wrapText="1"/>
      <protection/>
    </xf>
    <xf numFmtId="43" fontId="81" fillId="0" borderId="12" xfId="44" applyFont="1" applyBorder="1" applyAlignment="1">
      <alignment/>
    </xf>
    <xf numFmtId="43" fontId="81" fillId="0" borderId="12" xfId="44" applyFont="1" applyFill="1" applyBorder="1" applyAlignment="1">
      <alignment/>
    </xf>
    <xf numFmtId="0" fontId="81" fillId="0" borderId="0" xfId="62" applyFont="1" applyAlignment="1">
      <alignment horizontal="center" vertical="center" wrapText="1"/>
      <protection/>
    </xf>
    <xf numFmtId="0" fontId="81" fillId="0" borderId="0" xfId="62" applyFont="1" applyAlignment="1">
      <alignment horizontal="left" vertical="center" wrapText="1" indent="1"/>
      <protection/>
    </xf>
    <xf numFmtId="43" fontId="81" fillId="0" borderId="10" xfId="44" applyFont="1" applyFill="1" applyBorder="1" applyAlignment="1">
      <alignment horizontal="center" vertical="center" wrapText="1"/>
    </xf>
    <xf numFmtId="43" fontId="0" fillId="0" borderId="0" xfId="47" applyFont="1" applyAlignment="1">
      <alignment/>
      <protection locked="0"/>
    </xf>
    <xf numFmtId="43" fontId="90" fillId="0" borderId="0" xfId="62" applyNumberFormat="1" applyFont="1">
      <alignment/>
      <protection/>
    </xf>
    <xf numFmtId="0" fontId="81" fillId="0" borderId="0" xfId="62" applyFont="1">
      <alignment/>
      <protection/>
    </xf>
    <xf numFmtId="0" fontId="91" fillId="0" borderId="0" xfId="62" applyFont="1" applyAlignment="1">
      <alignment horizontal="center" vertical="center" wrapText="1"/>
      <protection/>
    </xf>
    <xf numFmtId="43" fontId="81" fillId="0" borderId="10" xfId="44" applyFont="1" applyBorder="1" applyAlignment="1">
      <alignment horizontal="center" vertical="center" wrapText="1"/>
    </xf>
    <xf numFmtId="43" fontId="92" fillId="0" borderId="0" xfId="46" applyFont="1" applyAlignment="1">
      <alignment/>
      <protection locked="0"/>
    </xf>
    <xf numFmtId="0" fontId="84" fillId="0" borderId="0" xfId="62" applyFont="1" applyAlignment="1">
      <alignment horizontal="justify" vertical="center" wrapText="1"/>
      <protection/>
    </xf>
    <xf numFmtId="0" fontId="81" fillId="0" borderId="0" xfId="62" applyFont="1" applyAlignment="1">
      <alignment horizontal="left" vertical="center" indent="3"/>
      <protection/>
    </xf>
    <xf numFmtId="0" fontId="81" fillId="0" borderId="0" xfId="62" applyFont="1" applyAlignment="1">
      <alignment horizontal="left"/>
      <protection/>
    </xf>
    <xf numFmtId="0" fontId="93" fillId="0" borderId="10" xfId="62" applyFont="1" applyBorder="1" applyAlignment="1">
      <alignment vertical="center" wrapText="1"/>
      <protection/>
    </xf>
    <xf numFmtId="0" fontId="88" fillId="0" borderId="0" xfId="62" applyFont="1" applyAlignment="1">
      <alignment horizontal="center"/>
      <protection/>
    </xf>
    <xf numFmtId="0" fontId="87" fillId="0" borderId="13" xfId="62" applyFont="1" applyBorder="1" applyAlignment="1">
      <alignment horizontal="center" vertical="center" wrapText="1"/>
      <protection/>
    </xf>
    <xf numFmtId="0" fontId="94" fillId="0" borderId="13" xfId="62" applyFont="1" applyBorder="1" applyAlignment="1">
      <alignment horizontal="center" vertical="center" wrapText="1"/>
      <protection/>
    </xf>
    <xf numFmtId="0" fontId="94" fillId="0" borderId="13" xfId="62" applyFont="1" applyBorder="1" applyAlignment="1">
      <alignment vertical="center" wrapText="1"/>
      <protection/>
    </xf>
    <xf numFmtId="43" fontId="87" fillId="0" borderId="13" xfId="44" applyFont="1" applyBorder="1" applyAlignment="1">
      <alignment vertical="center" wrapText="1"/>
    </xf>
    <xf numFmtId="164" fontId="87" fillId="0" borderId="13" xfId="44" applyNumberFormat="1" applyFont="1" applyBorder="1" applyAlignment="1">
      <alignment vertical="center" textRotation="90" wrapText="1"/>
    </xf>
    <xf numFmtId="0" fontId="87" fillId="0" borderId="13" xfId="62" applyFont="1" applyBorder="1" applyAlignment="1">
      <alignment vertical="center" wrapText="1"/>
      <protection/>
    </xf>
    <xf numFmtId="0" fontId="87" fillId="0" borderId="13" xfId="62" applyFont="1" applyBorder="1" applyAlignment="1">
      <alignment horizontal="left" vertical="center" wrapText="1" indent="4"/>
      <protection/>
    </xf>
    <xf numFmtId="164" fontId="87" fillId="0" borderId="13" xfId="44" applyNumberFormat="1" applyFont="1" applyBorder="1" applyAlignment="1">
      <alignment vertical="center" wrapText="1"/>
    </xf>
    <xf numFmtId="0" fontId="89" fillId="0" borderId="0" xfId="62" applyFont="1" applyAlignment="1">
      <alignment vertical="center"/>
      <protection/>
    </xf>
    <xf numFmtId="165" fontId="95" fillId="0" borderId="0" xfId="62" applyNumberFormat="1" applyFont="1">
      <alignment/>
      <protection/>
    </xf>
    <xf numFmtId="0" fontId="25" fillId="0" borderId="0" xfId="0" applyFont="1" applyAlignment="1">
      <alignment horizontal="left" vertical="top"/>
    </xf>
    <xf numFmtId="0" fontId="26" fillId="0" borderId="0" xfId="0" applyFont="1" applyAlignment="1">
      <alignment horizontal="right" vertical="center" wrapText="1"/>
    </xf>
    <xf numFmtId="0" fontId="30" fillId="0" borderId="0" xfId="0" applyFont="1" applyAlignment="1">
      <alignment horizontal="center" wrapText="1"/>
    </xf>
    <xf numFmtId="0" fontId="26" fillId="0" borderId="12" xfId="0" applyFont="1" applyBorder="1" applyAlignment="1">
      <alignment horizontal="right" vertical="center" wrapText="1"/>
    </xf>
    <xf numFmtId="0" fontId="26" fillId="0" borderId="12" xfId="0" applyFont="1" applyBorder="1" applyAlignment="1">
      <alignment horizontal="left" vertical="center" wrapText="1"/>
    </xf>
    <xf numFmtId="4" fontId="81" fillId="0" borderId="10" xfId="62" applyNumberFormat="1" applyFont="1" applyBorder="1" applyAlignment="1">
      <alignment vertical="center" wrapText="1"/>
      <protection/>
    </xf>
    <xf numFmtId="0" fontId="81" fillId="0" borderId="10" xfId="62" applyFont="1" applyFill="1" applyBorder="1" applyAlignment="1">
      <alignment horizontal="right" vertical="center" wrapText="1"/>
      <protection/>
    </xf>
    <xf numFmtId="0" fontId="81" fillId="0" borderId="10" xfId="62" applyFont="1" applyFill="1" applyBorder="1" applyAlignment="1">
      <alignment vertical="center" wrapText="1"/>
      <protection/>
    </xf>
    <xf numFmtId="0" fontId="0" fillId="0" borderId="0" xfId="62" applyFill="1">
      <alignment/>
      <protection/>
    </xf>
    <xf numFmtId="43" fontId="90" fillId="0" borderId="0" xfId="62" applyNumberFormat="1" applyFont="1" applyFill="1">
      <alignment/>
      <protection/>
    </xf>
    <xf numFmtId="0" fontId="0" fillId="0" borderId="0" xfId="0" applyFont="1" applyAlignment="1">
      <alignment/>
    </xf>
    <xf numFmtId="4" fontId="26" fillId="0" borderId="14" xfId="0" applyNumberFormat="1" applyFont="1" applyBorder="1" applyAlignment="1">
      <alignment horizontal="right" vertical="center" wrapText="1"/>
    </xf>
    <xf numFmtId="4" fontId="26" fillId="0" borderId="15" xfId="0" applyNumberFormat="1" applyFont="1" applyBorder="1" applyAlignment="1">
      <alignment horizontal="right" vertical="center" wrapText="1"/>
    </xf>
    <xf numFmtId="43" fontId="0" fillId="0" borderId="0" xfId="42" applyFont="1" applyAlignment="1">
      <alignment/>
      <protection locked="0"/>
    </xf>
    <xf numFmtId="0" fontId="26" fillId="0" borderId="0" xfId="62" applyFont="1">
      <alignment/>
      <protection/>
    </xf>
    <xf numFmtId="0" fontId="89" fillId="0" borderId="0" xfId="62" applyFont="1" applyAlignment="1">
      <alignment horizontal="justify" vertical="center"/>
      <protection/>
    </xf>
    <xf numFmtId="0" fontId="89" fillId="0" borderId="10" xfId="62" applyFont="1" applyBorder="1" applyAlignment="1">
      <alignment horizontal="center" vertical="center" wrapText="1"/>
      <protection/>
    </xf>
    <xf numFmtId="0" fontId="89" fillId="0" borderId="0" xfId="62" applyFont="1" applyAlignment="1">
      <alignment vertical="center"/>
      <protection/>
    </xf>
    <xf numFmtId="0" fontId="89" fillId="0" borderId="0" xfId="62" applyFont="1" applyAlignment="1">
      <alignment horizontal="center" vertical="center" wrapText="1"/>
      <protection/>
    </xf>
    <xf numFmtId="0" fontId="89" fillId="0" borderId="0" xfId="62" applyFont="1" applyAlignment="1">
      <alignment vertical="center" wrapText="1"/>
      <protection/>
    </xf>
    <xf numFmtId="43" fontId="89" fillId="0" borderId="10" xfId="44" applyFont="1" applyBorder="1" applyAlignment="1">
      <alignment vertical="center" wrapText="1"/>
    </xf>
    <xf numFmtId="0" fontId="96" fillId="0" borderId="0" xfId="62" applyFont="1" applyAlignment="1">
      <alignment vertical="center"/>
      <protection/>
    </xf>
    <xf numFmtId="0" fontId="89" fillId="0" borderId="10" xfId="62" applyFont="1" applyBorder="1" applyAlignment="1">
      <alignment vertical="center" wrapText="1"/>
      <protection/>
    </xf>
    <xf numFmtId="0" fontId="97" fillId="0" borderId="0" xfId="62" applyFont="1" applyAlignment="1">
      <alignment horizontal="center"/>
      <protection/>
    </xf>
    <xf numFmtId="4" fontId="0" fillId="0" borderId="0" xfId="0" applyNumberFormat="1" applyFont="1" applyAlignment="1">
      <alignment/>
    </xf>
    <xf numFmtId="4" fontId="0" fillId="0" borderId="0" xfId="0" applyNumberFormat="1" applyAlignment="1">
      <alignment/>
    </xf>
    <xf numFmtId="0" fontId="26" fillId="0" borderId="0" xfId="0" applyFont="1" applyAlignment="1">
      <alignment horizontal="left" vertical="top"/>
    </xf>
    <xf numFmtId="0" fontId="26" fillId="0" borderId="0" xfId="0" applyFont="1" applyAlignment="1">
      <alignment/>
    </xf>
    <xf numFmtId="43" fontId="26" fillId="0" borderId="0" xfId="42" applyFont="1" applyAlignment="1">
      <alignment/>
      <protection locked="0"/>
    </xf>
    <xf numFmtId="4" fontId="26" fillId="0" borderId="0" xfId="0" applyNumberFormat="1" applyFont="1" applyAlignment="1">
      <alignment/>
    </xf>
    <xf numFmtId="43" fontId="26" fillId="0" borderId="0" xfId="0" applyNumberFormat="1" applyFont="1" applyAlignment="1">
      <alignment/>
    </xf>
    <xf numFmtId="0" fontId="26" fillId="34" borderId="0" xfId="0" applyFont="1" applyFill="1" applyAlignment="1">
      <alignment/>
    </xf>
    <xf numFmtId="4" fontId="81" fillId="0" borderId="0" xfId="61" applyNumberFormat="1" applyFont="1" applyAlignment="1">
      <alignment horizontal="justify" vertical="center" wrapText="1"/>
      <protection/>
    </xf>
    <xf numFmtId="4" fontId="0" fillId="0" borderId="0" xfId="61" applyNumberFormat="1">
      <alignment/>
      <protection/>
    </xf>
    <xf numFmtId="9" fontId="81" fillId="0" borderId="10" xfId="62" applyNumberFormat="1" applyFont="1" applyBorder="1" applyAlignment="1">
      <alignment vertical="center" wrapText="1"/>
      <protection/>
    </xf>
    <xf numFmtId="0" fontId="25" fillId="34" borderId="0" xfId="0" applyFont="1" applyFill="1" applyAlignment="1">
      <alignment horizontal="left" vertical="top"/>
    </xf>
    <xf numFmtId="0" fontId="0" fillId="34" borderId="0" xfId="0" applyFont="1" applyFill="1" applyAlignment="1">
      <alignment/>
    </xf>
    <xf numFmtId="0" fontId="26" fillId="34" borderId="0" xfId="0" applyFont="1" applyFill="1" applyAlignment="1">
      <alignment horizontal="right" vertical="center" wrapText="1"/>
    </xf>
    <xf numFmtId="4" fontId="25" fillId="34" borderId="0" xfId="0" applyNumberFormat="1" applyFont="1" applyFill="1" applyAlignment="1">
      <alignment horizontal="left" vertical="top"/>
    </xf>
    <xf numFmtId="0" fontId="30" fillId="34" borderId="0" xfId="0" applyFont="1" applyFill="1" applyAlignment="1">
      <alignment horizontal="center" wrapText="1"/>
    </xf>
    <xf numFmtId="4" fontId="0" fillId="34" borderId="0" xfId="0" applyNumberFormat="1" applyFont="1" applyFill="1" applyAlignment="1">
      <alignment/>
    </xf>
    <xf numFmtId="0" fontId="26" fillId="35" borderId="14" xfId="0" applyFont="1" applyFill="1" applyBorder="1" applyAlignment="1">
      <alignment horizontal="center" wrapText="1"/>
    </xf>
    <xf numFmtId="0" fontId="26" fillId="35" borderId="16" xfId="0" applyFont="1" applyFill="1" applyBorder="1" applyAlignment="1">
      <alignment horizontal="center" vertical="top" wrapText="1"/>
    </xf>
    <xf numFmtId="0" fontId="26" fillId="35" borderId="17" xfId="0" applyFont="1" applyFill="1" applyBorder="1" applyAlignment="1">
      <alignment horizontal="center" vertical="center" wrapText="1"/>
    </xf>
    <xf numFmtId="0" fontId="26" fillId="35" borderId="18" xfId="0" applyFont="1" applyFill="1" applyBorder="1" applyAlignment="1">
      <alignment horizontal="center" vertical="center" wrapText="1"/>
    </xf>
    <xf numFmtId="49" fontId="26" fillId="0" borderId="14" xfId="0" applyNumberFormat="1" applyFont="1" applyBorder="1" applyAlignment="1">
      <alignment horizontal="center" vertical="center" wrapText="1"/>
    </xf>
    <xf numFmtId="4" fontId="26" fillId="0" borderId="19" xfId="0" applyNumberFormat="1" applyFont="1" applyBorder="1" applyAlignment="1">
      <alignment horizontal="right" vertical="center" wrapText="1"/>
    </xf>
    <xf numFmtId="0" fontId="26" fillId="0" borderId="20" xfId="0" applyFont="1" applyBorder="1" applyAlignment="1">
      <alignment horizontal="right" vertical="center" wrapText="1"/>
    </xf>
    <xf numFmtId="4" fontId="26" fillId="36" borderId="14" xfId="0" applyNumberFormat="1" applyFont="1" applyFill="1" applyBorder="1" applyAlignment="1">
      <alignment horizontal="right" vertical="center" wrapText="1"/>
    </xf>
    <xf numFmtId="4" fontId="26" fillId="36" borderId="15" xfId="0" applyNumberFormat="1" applyFont="1" applyFill="1" applyBorder="1" applyAlignment="1">
      <alignment horizontal="right" vertical="center" wrapText="1"/>
    </xf>
    <xf numFmtId="0" fontId="6" fillId="0" borderId="0" xfId="65" applyFont="1" applyAlignment="1">
      <alignment horizontal="center"/>
      <protection/>
    </xf>
    <xf numFmtId="0" fontId="2" fillId="0" borderId="21" xfId="65" applyFont="1" applyBorder="1" applyAlignment="1">
      <alignment horizontal="center" vertical="center"/>
      <protection/>
    </xf>
    <xf numFmtId="0" fontId="2" fillId="0" borderId="12" xfId="65" applyFont="1" applyBorder="1" applyAlignment="1">
      <alignment horizontal="center" vertical="center"/>
      <protection/>
    </xf>
    <xf numFmtId="0" fontId="2" fillId="0" borderId="22" xfId="65" applyFont="1" applyBorder="1" applyAlignment="1">
      <alignment horizontal="center" vertical="center"/>
      <protection/>
    </xf>
    <xf numFmtId="0" fontId="2" fillId="0" borderId="23" xfId="65" applyFont="1" applyBorder="1" applyAlignment="1">
      <alignment horizontal="center" vertical="center"/>
      <protection/>
    </xf>
    <xf numFmtId="0" fontId="2" fillId="0" borderId="24" xfId="65" applyFont="1" applyBorder="1" applyAlignment="1">
      <alignment horizontal="center" vertical="center"/>
      <protection/>
    </xf>
    <xf numFmtId="0" fontId="2" fillId="0" borderId="25" xfId="65" applyFont="1" applyBorder="1" applyAlignment="1">
      <alignment horizontal="center" vertical="center"/>
      <protection/>
    </xf>
    <xf numFmtId="0" fontId="2" fillId="0" borderId="26" xfId="65" applyFont="1" applyBorder="1" applyAlignment="1">
      <alignment horizontal="center" vertical="center"/>
      <protection/>
    </xf>
    <xf numFmtId="0" fontId="2" fillId="0" borderId="27" xfId="65" applyFont="1" applyBorder="1" applyAlignment="1">
      <alignment horizontal="center" vertical="center"/>
      <protection/>
    </xf>
    <xf numFmtId="0" fontId="9" fillId="0" borderId="0" xfId="61" applyFont="1" applyAlignment="1">
      <alignment horizontal="left" vertical="center" wrapText="1"/>
      <protection/>
    </xf>
    <xf numFmtId="0" fontId="10" fillId="0" borderId="0" xfId="61" applyFont="1" applyAlignment="1">
      <alignment horizontal="center" vertical="center" wrapText="1"/>
      <protection/>
    </xf>
    <xf numFmtId="0" fontId="9" fillId="0" borderId="0" xfId="61" applyFont="1" applyAlignment="1">
      <alignment horizontal="center" vertical="center"/>
      <protection/>
    </xf>
    <xf numFmtId="0" fontId="9" fillId="0" borderId="0" xfId="61" applyFont="1" applyAlignment="1">
      <alignment vertical="center"/>
      <protection/>
    </xf>
    <xf numFmtId="0" fontId="9" fillId="0" borderId="0" xfId="61" applyFont="1" applyAlignment="1">
      <alignment horizontal="justify" vertical="center" wrapText="1"/>
      <protection/>
    </xf>
    <xf numFmtId="0" fontId="9" fillId="0" borderId="0" xfId="61" applyFont="1" applyAlignment="1">
      <alignment horizontal="justify" vertical="center"/>
      <protection/>
    </xf>
    <xf numFmtId="49" fontId="26" fillId="34" borderId="0" xfId="0" applyNumberFormat="1" applyFont="1" applyFill="1" applyAlignment="1">
      <alignment horizontal="left" vertical="center" wrapText="1"/>
    </xf>
    <xf numFmtId="22" fontId="30" fillId="34" borderId="0" xfId="0" applyNumberFormat="1" applyFont="1" applyFill="1" applyAlignment="1">
      <alignment horizontal="left" wrapText="1"/>
    </xf>
    <xf numFmtId="0" fontId="26" fillId="34" borderId="0" xfId="0" applyFont="1" applyFill="1" applyAlignment="1">
      <alignment horizontal="center" vertical="center" wrapText="1"/>
    </xf>
    <xf numFmtId="49" fontId="30" fillId="34" borderId="0" xfId="0" applyNumberFormat="1" applyFont="1" applyFill="1" applyAlignment="1">
      <alignment horizontal="right" wrapText="1"/>
    </xf>
    <xf numFmtId="0" fontId="10" fillId="34" borderId="0" xfId="0" applyFont="1" applyFill="1" applyAlignment="1">
      <alignment horizontal="center" vertical="center" wrapText="1"/>
    </xf>
    <xf numFmtId="49" fontId="26" fillId="34" borderId="0" xfId="0" applyNumberFormat="1" applyFont="1" applyFill="1" applyAlignment="1">
      <alignment horizontal="right" vertical="center" wrapText="1"/>
    </xf>
    <xf numFmtId="0" fontId="26" fillId="34" borderId="0" xfId="0" applyFont="1" applyFill="1" applyAlignment="1">
      <alignment horizontal="right" vertical="center" wrapText="1"/>
    </xf>
    <xf numFmtId="22" fontId="26" fillId="0" borderId="12" xfId="0" applyNumberFormat="1" applyFont="1" applyBorder="1" applyAlignment="1">
      <alignment horizontal="left" vertical="center" wrapText="1"/>
    </xf>
    <xf numFmtId="49" fontId="26" fillId="0" borderId="0" xfId="0" applyNumberFormat="1" applyFont="1" applyAlignment="1">
      <alignment horizontal="left" vertical="center" wrapText="1"/>
    </xf>
    <xf numFmtId="49" fontId="30" fillId="0" borderId="0" xfId="0" applyNumberFormat="1" applyFont="1" applyAlignment="1">
      <alignment horizontal="left" wrapText="1"/>
    </xf>
    <xf numFmtId="49" fontId="30" fillId="0" borderId="0" xfId="0" applyNumberFormat="1" applyFont="1" applyAlignment="1">
      <alignment horizontal="right" wrapText="1"/>
    </xf>
    <xf numFmtId="0" fontId="26" fillId="35" borderId="14" xfId="0" applyFont="1" applyFill="1" applyBorder="1" applyAlignment="1">
      <alignment horizontal="center" vertical="center" wrapText="1"/>
    </xf>
    <xf numFmtId="49" fontId="26" fillId="0" borderId="0" xfId="0" applyNumberFormat="1" applyFont="1" applyAlignment="1">
      <alignment horizontal="right" vertical="center" wrapText="1"/>
    </xf>
    <xf numFmtId="0" fontId="10" fillId="0" borderId="0" xfId="0" applyFont="1" applyAlignment="1">
      <alignment horizontal="center" vertical="center" wrapText="1"/>
    </xf>
    <xf numFmtId="0" fontId="26" fillId="0" borderId="0" xfId="0" applyFont="1" applyAlignment="1">
      <alignment horizontal="right" vertical="center" wrapText="1"/>
    </xf>
    <xf numFmtId="0" fontId="26" fillId="0" borderId="0" xfId="0" applyFont="1" applyAlignment="1">
      <alignment horizontal="center" vertical="center" wrapText="1"/>
    </xf>
    <xf numFmtId="0" fontId="31" fillId="0" borderId="0" xfId="0" applyFont="1" applyAlignment="1">
      <alignment horizontal="center" vertical="center" wrapText="1"/>
    </xf>
    <xf numFmtId="0" fontId="30" fillId="0" borderId="0" xfId="0" applyFont="1" applyAlignment="1">
      <alignment horizontal="center" wrapText="1"/>
    </xf>
    <xf numFmtId="49" fontId="26" fillId="0" borderId="0" xfId="0" applyNumberFormat="1" applyFont="1" applyAlignment="1">
      <alignment horizontal="right" wrapText="1"/>
    </xf>
    <xf numFmtId="0" fontId="29" fillId="0" borderId="0" xfId="0" applyFont="1" applyAlignment="1">
      <alignment horizontal="center" vertical="center" wrapText="1"/>
    </xf>
    <xf numFmtId="0" fontId="26" fillId="35" borderId="15" xfId="0" applyFont="1" applyFill="1" applyBorder="1" applyAlignment="1">
      <alignment horizontal="center" vertical="center" wrapText="1"/>
    </xf>
    <xf numFmtId="0" fontId="26" fillId="0" borderId="0" xfId="0" applyFont="1" applyAlignment="1">
      <alignment horizontal="center" wrapText="1"/>
    </xf>
    <xf numFmtId="49" fontId="26" fillId="0" borderId="0" xfId="0" applyNumberFormat="1" applyFont="1" applyAlignment="1">
      <alignment horizontal="left" wrapText="1"/>
    </xf>
    <xf numFmtId="49" fontId="26" fillId="0" borderId="14" xfId="0" applyNumberFormat="1" applyFont="1" applyBorder="1" applyAlignment="1">
      <alignment horizontal="left" wrapText="1"/>
    </xf>
    <xf numFmtId="0" fontId="26" fillId="0" borderId="20" xfId="0" applyFont="1" applyBorder="1" applyAlignment="1">
      <alignment horizontal="right" vertical="center" wrapText="1"/>
    </xf>
    <xf numFmtId="49" fontId="26" fillId="0" borderId="14" xfId="0" applyNumberFormat="1" applyFont="1" applyBorder="1" applyAlignment="1">
      <alignment horizontal="left" vertical="top" wrapText="1"/>
    </xf>
    <xf numFmtId="0" fontId="26" fillId="0" borderId="0" xfId="0" applyFont="1" applyAlignment="1">
      <alignment horizontal="left" vertical="center" wrapText="1"/>
    </xf>
    <xf numFmtId="0" fontId="26" fillId="35" borderId="14" xfId="0" applyFont="1" applyFill="1" applyBorder="1" applyAlignment="1">
      <alignment horizontal="center" wrapText="1"/>
    </xf>
    <xf numFmtId="0" fontId="26" fillId="35" borderId="16" xfId="0" applyFont="1" applyFill="1" applyBorder="1" applyAlignment="1">
      <alignment horizontal="center" vertical="center" wrapText="1"/>
    </xf>
    <xf numFmtId="22" fontId="26" fillId="0" borderId="0" xfId="0" applyNumberFormat="1" applyFont="1" applyAlignment="1">
      <alignment horizontal="left" vertical="center" wrapText="1"/>
    </xf>
    <xf numFmtId="0" fontId="26" fillId="0" borderId="19" xfId="0" applyFont="1" applyBorder="1" applyAlignment="1">
      <alignment horizontal="right" vertical="center" wrapText="1"/>
    </xf>
    <xf numFmtId="4" fontId="26" fillId="0" borderId="19" xfId="0" applyNumberFormat="1" applyFont="1" applyBorder="1" applyAlignment="1">
      <alignment horizontal="right" vertical="center" wrapText="1"/>
    </xf>
    <xf numFmtId="0" fontId="9" fillId="0" borderId="0" xfId="0" applyFont="1" applyAlignment="1">
      <alignment horizontal="left" vertical="top" wrapText="1"/>
    </xf>
    <xf numFmtId="0" fontId="9" fillId="0" borderId="0" xfId="0" applyFont="1" applyAlignment="1">
      <alignment horizontal="left" wrapText="1"/>
    </xf>
    <xf numFmtId="0" fontId="82" fillId="0" borderId="0" xfId="61" applyFont="1" applyAlignment="1">
      <alignment horizontal="center" vertical="center"/>
      <protection/>
    </xf>
    <xf numFmtId="0" fontId="81" fillId="0" borderId="0" xfId="61" applyFont="1" applyAlignment="1">
      <alignment horizontal="center" vertical="center"/>
      <protection/>
    </xf>
    <xf numFmtId="0" fontId="84" fillId="37" borderId="11" xfId="61" applyFont="1" applyFill="1" applyBorder="1" applyAlignment="1">
      <alignment horizontal="center" vertical="center" wrapText="1"/>
      <protection/>
    </xf>
    <xf numFmtId="0" fontId="84" fillId="37" borderId="0" xfId="61" applyFont="1" applyFill="1" applyAlignment="1">
      <alignment horizontal="center" vertical="center" wrapText="1"/>
      <protection/>
    </xf>
    <xf numFmtId="0" fontId="84" fillId="37" borderId="28" xfId="61" applyFont="1" applyFill="1" applyBorder="1" applyAlignment="1">
      <alignment horizontal="center" vertical="center" wrapText="1"/>
      <protection/>
    </xf>
    <xf numFmtId="0" fontId="84" fillId="37" borderId="29" xfId="61" applyFont="1" applyFill="1" applyBorder="1" applyAlignment="1">
      <alignment horizontal="center" vertical="center" wrapText="1"/>
      <protection/>
    </xf>
    <xf numFmtId="0" fontId="81" fillId="0" borderId="10" xfId="61" applyFont="1" applyBorder="1" applyAlignment="1">
      <alignment horizontal="left" vertical="center" wrapText="1"/>
      <protection/>
    </xf>
    <xf numFmtId="0" fontId="81" fillId="0" borderId="10" xfId="61" applyFont="1" applyBorder="1" applyAlignment="1">
      <alignment horizontal="center" wrapText="1"/>
      <protection/>
    </xf>
    <xf numFmtId="43" fontId="81" fillId="0" borderId="10" xfId="44" applyFont="1" applyBorder="1" applyAlignment="1">
      <alignment horizontal="center" vertical="center" wrapText="1"/>
    </xf>
    <xf numFmtId="43" fontId="81" fillId="0" borderId="30" xfId="44" applyFont="1" applyBorder="1" applyAlignment="1">
      <alignment horizontal="center" vertical="center" wrapText="1"/>
    </xf>
    <xf numFmtId="43" fontId="81" fillId="0" borderId="31" xfId="44" applyFont="1" applyBorder="1" applyAlignment="1">
      <alignment horizontal="center" vertical="center" wrapText="1"/>
    </xf>
    <xf numFmtId="0" fontId="81" fillId="0" borderId="0" xfId="61" applyFont="1" applyAlignment="1">
      <alignment horizontal="left" vertical="center" wrapText="1"/>
      <protection/>
    </xf>
    <xf numFmtId="0" fontId="81" fillId="0" borderId="0" xfId="61" applyFont="1" applyAlignment="1">
      <alignment horizontal="left" vertical="center"/>
      <protection/>
    </xf>
    <xf numFmtId="0" fontId="81" fillId="0" borderId="10" xfId="61" applyFont="1" applyBorder="1" applyAlignment="1">
      <alignment horizontal="center" vertical="center" wrapText="1"/>
      <protection/>
    </xf>
    <xf numFmtId="0" fontId="81" fillId="0" borderId="10" xfId="61" applyFont="1" applyBorder="1" applyAlignment="1">
      <alignment horizontal="left" vertical="center" wrapText="1" indent="1"/>
      <protection/>
    </xf>
    <xf numFmtId="43" fontId="81" fillId="0" borderId="10" xfId="44" applyFont="1" applyBorder="1" applyAlignment="1">
      <alignment horizontal="center" vertical="center" wrapText="1"/>
    </xf>
    <xf numFmtId="0" fontId="84" fillId="0" borderId="11" xfId="62" applyFont="1" applyBorder="1" applyAlignment="1">
      <alignment horizontal="center" vertical="center" wrapText="1"/>
      <protection/>
    </xf>
    <xf numFmtId="0" fontId="84" fillId="0" borderId="0" xfId="62" applyFont="1" applyAlignment="1">
      <alignment horizontal="center" vertical="center" wrapText="1"/>
      <protection/>
    </xf>
    <xf numFmtId="0" fontId="81" fillId="0" borderId="10" xfId="62" applyFont="1" applyBorder="1" applyAlignment="1">
      <alignment horizontal="center" vertical="center" wrapText="1"/>
      <protection/>
    </xf>
    <xf numFmtId="0" fontId="0" fillId="0" borderId="10" xfId="62" applyBorder="1" applyAlignment="1">
      <alignment horizontal="center"/>
      <protection/>
    </xf>
    <xf numFmtId="0" fontId="87" fillId="0" borderId="0" xfId="62" applyFont="1" applyAlignment="1">
      <alignment horizontal="left" vertical="center" wrapText="1"/>
      <protection/>
    </xf>
    <xf numFmtId="0" fontId="81" fillId="0" borderId="0" xfId="62" applyFont="1" applyAlignment="1">
      <alignment horizontal="left" vertical="center" wrapText="1"/>
      <protection/>
    </xf>
    <xf numFmtId="0" fontId="81" fillId="0" borderId="0" xfId="62" applyFont="1" applyAlignment="1">
      <alignment horizontal="center" vertical="center"/>
      <protection/>
    </xf>
    <xf numFmtId="0" fontId="81" fillId="0" borderId="10" xfId="62" applyFont="1" applyBorder="1" applyAlignment="1">
      <alignment horizontal="left" vertical="center" wrapText="1"/>
      <protection/>
    </xf>
    <xf numFmtId="43" fontId="81" fillId="0" borderId="10" xfId="44" applyFont="1" applyFill="1" applyBorder="1" applyAlignment="1">
      <alignment horizontal="center"/>
    </xf>
    <xf numFmtId="43" fontId="81" fillId="0" borderId="10" xfId="62" applyNumberFormat="1" applyFont="1" applyBorder="1" applyAlignment="1">
      <alignment horizontal="center" vertical="center" wrapText="1"/>
      <protection/>
    </xf>
    <xf numFmtId="43" fontId="81" fillId="0" borderId="10" xfId="42" applyFont="1" applyBorder="1" applyAlignment="1">
      <alignment horizontal="center" vertical="center" wrapText="1"/>
      <protection locked="0"/>
    </xf>
    <xf numFmtId="43" fontId="0" fillId="0" borderId="10" xfId="42" applyFont="1" applyBorder="1" applyAlignment="1">
      <alignment horizontal="center"/>
      <protection locked="0"/>
    </xf>
    <xf numFmtId="0" fontId="81" fillId="0" borderId="10" xfId="62" applyFont="1" applyBorder="1" applyAlignment="1">
      <alignment horizontal="center" textRotation="90" wrapText="1"/>
      <protection/>
    </xf>
    <xf numFmtId="0" fontId="84" fillId="37" borderId="11" xfId="62" applyFont="1" applyFill="1" applyBorder="1" applyAlignment="1">
      <alignment horizontal="center" vertical="center" wrapText="1"/>
      <protection/>
    </xf>
    <xf numFmtId="0" fontId="84" fillId="37" borderId="0" xfId="62" applyFont="1" applyFill="1" applyAlignment="1">
      <alignment horizontal="center" vertical="center" wrapText="1"/>
      <protection/>
    </xf>
    <xf numFmtId="0" fontId="81" fillId="0" borderId="26" xfId="62" applyFont="1" applyBorder="1" applyAlignment="1">
      <alignment horizontal="center" vertical="center" wrapText="1"/>
      <protection/>
    </xf>
    <xf numFmtId="0" fontId="81" fillId="0" borderId="27" xfId="62" applyFont="1" applyBorder="1" applyAlignment="1">
      <alignment horizontal="center" vertical="center" wrapText="1"/>
      <protection/>
    </xf>
    <xf numFmtId="0" fontId="81" fillId="0" borderId="10" xfId="62" applyFont="1" applyBorder="1" applyAlignment="1">
      <alignment horizontal="center" vertical="center" textRotation="90" wrapText="1"/>
      <protection/>
    </xf>
    <xf numFmtId="0" fontId="81" fillId="0" borderId="12" xfId="62" applyFont="1" applyBorder="1" applyAlignment="1">
      <alignment horizontal="left" vertical="center"/>
      <protection/>
    </xf>
    <xf numFmtId="0" fontId="84" fillId="37" borderId="28" xfId="62" applyFont="1" applyFill="1" applyBorder="1" applyAlignment="1">
      <alignment horizontal="center" vertical="center" wrapText="1"/>
      <protection/>
    </xf>
    <xf numFmtId="0" fontId="84" fillId="37" borderId="29" xfId="62" applyFont="1" applyFill="1" applyBorder="1" applyAlignment="1">
      <alignment horizontal="center" vertical="center" wrapText="1"/>
      <protection/>
    </xf>
    <xf numFmtId="0" fontId="81" fillId="0" borderId="10" xfId="62" applyFont="1" applyBorder="1" applyAlignment="1">
      <alignment vertical="center" wrapText="1"/>
      <protection/>
    </xf>
    <xf numFmtId="0" fontId="81" fillId="0" borderId="30" xfId="62" applyFont="1" applyBorder="1" applyAlignment="1">
      <alignment horizontal="center" vertical="center" wrapText="1"/>
      <protection/>
    </xf>
    <xf numFmtId="0" fontId="81" fillId="0" borderId="31" xfId="62" applyFont="1" applyBorder="1" applyAlignment="1">
      <alignment horizontal="center" vertical="center" wrapText="1"/>
      <protection/>
    </xf>
    <xf numFmtId="0" fontId="98" fillId="37" borderId="11" xfId="62" applyFont="1" applyFill="1" applyBorder="1" applyAlignment="1">
      <alignment horizontal="center" vertical="center" wrapText="1"/>
      <protection/>
    </xf>
    <xf numFmtId="0" fontId="98" fillId="37" borderId="0" xfId="62" applyFont="1" applyFill="1" applyAlignment="1">
      <alignment horizontal="center" vertical="center" wrapText="1"/>
      <protection/>
    </xf>
    <xf numFmtId="0" fontId="89" fillId="0" borderId="10" xfId="62" applyFont="1" applyBorder="1" applyAlignment="1">
      <alignment horizontal="center" vertical="center" wrapText="1"/>
      <protection/>
    </xf>
    <xf numFmtId="0" fontId="96" fillId="0" borderId="10" xfId="62" applyFont="1" applyBorder="1" applyAlignment="1">
      <alignment horizontal="center" vertical="center" wrapText="1"/>
      <protection/>
    </xf>
    <xf numFmtId="0" fontId="26" fillId="0" borderId="10" xfId="62" applyFont="1" applyBorder="1" applyAlignment="1">
      <alignment horizontal="center"/>
      <protection/>
    </xf>
    <xf numFmtId="0" fontId="89" fillId="0" borderId="0" xfId="62" applyFont="1" applyAlignment="1">
      <alignment horizontal="left" vertical="center" wrapText="1"/>
      <protection/>
    </xf>
    <xf numFmtId="0" fontId="89" fillId="0" borderId="0" xfId="62" applyFont="1" applyAlignment="1">
      <alignment horizontal="center" vertical="center" wrapText="1"/>
      <protection/>
    </xf>
    <xf numFmtId="0" fontId="89" fillId="0" borderId="10" xfId="62" applyFont="1" applyBorder="1" applyAlignment="1">
      <alignment horizontal="left" vertical="center" wrapText="1" indent="1"/>
      <protection/>
    </xf>
    <xf numFmtId="43" fontId="89" fillId="0" borderId="10" xfId="44" applyFont="1" applyBorder="1" applyAlignment="1">
      <alignment horizontal="center" vertical="center" wrapText="1"/>
    </xf>
    <xf numFmtId="0" fontId="89" fillId="0" borderId="30" xfId="62" applyFont="1" applyBorder="1" applyAlignment="1">
      <alignment horizontal="center" vertical="center" wrapText="1"/>
      <protection/>
    </xf>
    <xf numFmtId="0" fontId="89" fillId="0" borderId="31" xfId="62" applyFont="1" applyBorder="1" applyAlignment="1">
      <alignment horizontal="center" vertical="center" wrapText="1"/>
      <protection/>
    </xf>
    <xf numFmtId="43" fontId="89" fillId="0" borderId="30" xfId="44" applyFont="1" applyBorder="1" applyAlignment="1">
      <alignment horizontal="center"/>
    </xf>
    <xf numFmtId="43" fontId="89" fillId="0" borderId="31" xfId="44" applyFont="1" applyBorder="1" applyAlignment="1">
      <alignment horizontal="center"/>
    </xf>
    <xf numFmtId="43" fontId="89" fillId="0" borderId="30" xfId="44" applyFont="1" applyBorder="1" applyAlignment="1">
      <alignment horizontal="center" vertical="center" wrapText="1"/>
    </xf>
    <xf numFmtId="43" fontId="89" fillId="0" borderId="31" xfId="44" applyFont="1" applyBorder="1" applyAlignment="1">
      <alignment horizontal="center" vertical="center" wrapText="1"/>
    </xf>
    <xf numFmtId="43" fontId="81" fillId="0" borderId="10" xfId="44" applyFont="1" applyBorder="1" applyAlignment="1">
      <alignment horizontal="center"/>
    </xf>
    <xf numFmtId="0" fontId="81" fillId="0" borderId="30" xfId="62" applyFont="1" applyBorder="1" applyAlignment="1">
      <alignment horizontal="left" vertical="center" wrapText="1" indent="1"/>
      <protection/>
    </xf>
    <xf numFmtId="0" fontId="81" fillId="0" borderId="31" xfId="62" applyFont="1" applyBorder="1" applyAlignment="1">
      <alignment horizontal="left" vertical="center" wrapText="1" indent="1"/>
      <protection/>
    </xf>
    <xf numFmtId="0" fontId="81" fillId="0" borderId="10" xfId="62" applyFont="1" applyBorder="1" applyAlignment="1">
      <alignment horizontal="left" vertical="center" wrapText="1" indent="1"/>
      <protection/>
    </xf>
    <xf numFmtId="0" fontId="81" fillId="0" borderId="0" xfId="62" applyFont="1" applyAlignment="1">
      <alignment horizontal="left" vertical="center"/>
      <protection/>
    </xf>
    <xf numFmtId="0" fontId="81" fillId="0" borderId="32" xfId="62" applyFont="1" applyBorder="1" applyAlignment="1">
      <alignment horizontal="center" vertical="center" wrapText="1"/>
      <protection/>
    </xf>
    <xf numFmtId="0" fontId="81" fillId="0" borderId="30" xfId="62" applyFont="1" applyBorder="1" applyAlignment="1">
      <alignment horizontal="left" vertical="center" wrapText="1"/>
      <protection/>
    </xf>
    <xf numFmtId="0" fontId="81" fillId="0" borderId="31" xfId="62" applyFont="1" applyBorder="1" applyAlignment="1">
      <alignment horizontal="left" vertical="center" wrapText="1"/>
      <protection/>
    </xf>
    <xf numFmtId="0" fontId="88" fillId="0" borderId="26" xfId="62" applyFont="1" applyBorder="1" applyAlignment="1">
      <alignment horizontal="center"/>
      <protection/>
    </xf>
    <xf numFmtId="0" fontId="88" fillId="0" borderId="32" xfId="62" applyFont="1" applyBorder="1" applyAlignment="1">
      <alignment horizontal="center"/>
      <protection/>
    </xf>
    <xf numFmtId="0" fontId="88" fillId="0" borderId="27" xfId="62" applyFont="1" applyBorder="1" applyAlignment="1">
      <alignment horizontal="center"/>
      <protection/>
    </xf>
    <xf numFmtId="0" fontId="88" fillId="0" borderId="0" xfId="62" applyFont="1" applyAlignment="1">
      <alignment horizontal="center"/>
      <protection/>
    </xf>
    <xf numFmtId="0" fontId="82" fillId="0" borderId="10" xfId="62" applyFont="1" applyBorder="1" applyAlignment="1">
      <alignment horizontal="left" vertical="center" wrapText="1" indent="1"/>
      <protection/>
    </xf>
    <xf numFmtId="0" fontId="99" fillId="0" borderId="0" xfId="62" applyFont="1" applyAlignment="1">
      <alignment horizontal="left" vertical="center" wrapText="1"/>
      <protection/>
    </xf>
    <xf numFmtId="0" fontId="100" fillId="0" borderId="0" xfId="62" applyFont="1" applyAlignment="1">
      <alignment horizontal="left" vertical="center" wrapText="1"/>
      <protection/>
    </xf>
    <xf numFmtId="0" fontId="101" fillId="0" borderId="0" xfId="62" applyFont="1" applyAlignment="1">
      <alignment horizontal="left" vertical="center" wrapText="1"/>
      <protection/>
    </xf>
    <xf numFmtId="0" fontId="81" fillId="0" borderId="10" xfId="62" applyFont="1" applyBorder="1" applyAlignment="1">
      <alignment horizontal="justify" vertical="center" wrapText="1"/>
      <protection/>
    </xf>
    <xf numFmtId="43" fontId="0" fillId="0" borderId="10" xfId="45" applyFont="1" applyBorder="1" applyAlignment="1">
      <alignment horizontal="center"/>
      <protection locked="0"/>
    </xf>
    <xf numFmtId="0" fontId="88" fillId="0" borderId="30" xfId="62" applyFont="1" applyBorder="1" applyAlignment="1">
      <alignment vertical="center"/>
      <protection/>
    </xf>
    <xf numFmtId="0" fontId="88" fillId="0" borderId="33" xfId="62" applyFont="1" applyBorder="1" applyAlignment="1">
      <alignment vertical="center"/>
      <protection/>
    </xf>
    <xf numFmtId="0" fontId="88" fillId="0" borderId="31" xfId="62" applyFont="1" applyBorder="1" applyAlignment="1">
      <alignment vertical="center"/>
      <protection/>
    </xf>
    <xf numFmtId="0" fontId="81" fillId="0" borderId="10" xfId="62" applyFont="1" applyFill="1" applyBorder="1" applyAlignment="1">
      <alignment horizontal="center" vertical="center" wrapText="1"/>
      <protection/>
    </xf>
    <xf numFmtId="0" fontId="81" fillId="0" borderId="10" xfId="62" applyFont="1" applyBorder="1" applyAlignment="1">
      <alignment horizontal="left" vertical="center" wrapText="1" indent="3"/>
      <protection/>
    </xf>
    <xf numFmtId="0" fontId="88" fillId="0" borderId="0" xfId="62" applyFont="1" applyAlignment="1">
      <alignment horizontal="left"/>
      <protection/>
    </xf>
    <xf numFmtId="0" fontId="81" fillId="0" borderId="0" xfId="62" applyFont="1" applyAlignment="1">
      <alignment horizontal="left"/>
      <protection/>
    </xf>
    <xf numFmtId="0" fontId="81" fillId="0" borderId="10" xfId="62" applyFont="1" applyBorder="1" applyAlignment="1">
      <alignment horizontal="left" vertical="center" wrapText="1" indent="2"/>
      <protection/>
    </xf>
    <xf numFmtId="0" fontId="89" fillId="0" borderId="0" xfId="62" applyFont="1" applyAlignment="1">
      <alignment horizontal="left" wrapText="1"/>
      <protection/>
    </xf>
    <xf numFmtId="0" fontId="87" fillId="0" borderId="13" xfId="62" applyFont="1" applyBorder="1" applyAlignment="1">
      <alignment horizontal="center" vertical="center" wrapText="1"/>
      <protection/>
    </xf>
    <xf numFmtId="0" fontId="26" fillId="34" borderId="34" xfId="0" applyFont="1" applyFill="1" applyBorder="1" applyAlignment="1">
      <alignment horizontal="center" vertical="center" wrapText="1"/>
    </xf>
    <xf numFmtId="0" fontId="26" fillId="34" borderId="34" xfId="0" applyFont="1" applyFill="1" applyBorder="1" applyAlignment="1">
      <alignment horizontal="center" vertical="center" wrapText="1"/>
    </xf>
    <xf numFmtId="49" fontId="27" fillId="34" borderId="34" xfId="0" applyNumberFormat="1" applyFont="1" applyFill="1" applyBorder="1" applyAlignment="1">
      <alignment horizontal="left" vertical="center" wrapText="1"/>
    </xf>
    <xf numFmtId="49" fontId="28" fillId="34" borderId="34" xfId="0" applyNumberFormat="1" applyFont="1" applyFill="1" applyBorder="1" applyAlignment="1">
      <alignment horizontal="left" vertical="center" wrapText="1"/>
    </xf>
    <xf numFmtId="4" fontId="29" fillId="34" borderId="34" xfId="0" applyNumberFormat="1" applyFont="1" applyFill="1" applyBorder="1" applyAlignment="1">
      <alignment horizontal="right" vertical="center" wrapText="1"/>
    </xf>
    <xf numFmtId="49" fontId="30" fillId="34" borderId="34" xfId="0" applyNumberFormat="1" applyFont="1" applyFill="1" applyBorder="1" applyAlignment="1">
      <alignment horizontal="left" vertical="center" wrapText="1"/>
    </xf>
    <xf numFmtId="4" fontId="26" fillId="34" borderId="34" xfId="0" applyNumberFormat="1" applyFont="1" applyFill="1" applyBorder="1" applyAlignment="1">
      <alignment horizontal="right" vertical="center" wrapText="1"/>
    </xf>
    <xf numFmtId="0" fontId="89" fillId="34" borderId="34" xfId="0" applyFont="1" applyFill="1" applyBorder="1" applyAlignment="1">
      <alignment horizontal="center" vertical="center" wrapText="1"/>
    </xf>
    <xf numFmtId="0" fontId="89" fillId="34" borderId="34" xfId="0" applyFont="1" applyFill="1" applyBorder="1" applyAlignment="1">
      <alignment horizontal="center" vertical="center" wrapText="1"/>
    </xf>
    <xf numFmtId="49" fontId="87" fillId="34" borderId="34" xfId="0" applyNumberFormat="1" applyFont="1" applyFill="1" applyBorder="1" applyAlignment="1">
      <alignment horizontal="left" vertical="center" wrapText="1"/>
    </xf>
    <xf numFmtId="49" fontId="82" fillId="34" borderId="34" xfId="0" applyNumberFormat="1" applyFont="1" applyFill="1" applyBorder="1" applyAlignment="1">
      <alignment horizontal="left" vertical="center" wrapText="1"/>
    </xf>
    <xf numFmtId="4" fontId="96" fillId="34" borderId="34" xfId="0" applyNumberFormat="1" applyFont="1" applyFill="1" applyBorder="1" applyAlignment="1">
      <alignment horizontal="right" vertical="center" wrapText="1"/>
    </xf>
    <xf numFmtId="49" fontId="81" fillId="34" borderId="34" xfId="0" applyNumberFormat="1" applyFont="1" applyFill="1" applyBorder="1" applyAlignment="1">
      <alignment horizontal="left" vertical="center" wrapText="1"/>
    </xf>
    <xf numFmtId="4" fontId="89" fillId="34" borderId="34" xfId="0" applyNumberFormat="1" applyFont="1" applyFill="1" applyBorder="1" applyAlignment="1">
      <alignment horizontal="right" vertical="center" wrapText="1"/>
    </xf>
    <xf numFmtId="49" fontId="26" fillId="34" borderId="34" xfId="0" applyNumberFormat="1" applyFont="1" applyFill="1" applyBorder="1" applyAlignment="1">
      <alignment horizontal="left" vertical="center" wrapText="1"/>
    </xf>
    <xf numFmtId="49" fontId="26" fillId="34" borderId="34" xfId="0" applyNumberFormat="1" applyFont="1" applyFill="1" applyBorder="1" applyAlignment="1">
      <alignment horizontal="left" vertical="center" wrapText="1"/>
    </xf>
    <xf numFmtId="0" fontId="26" fillId="34" borderId="34" xfId="0" applyFont="1" applyFill="1" applyBorder="1" applyAlignment="1">
      <alignment horizontal="left" vertical="top"/>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8" xfId="44"/>
    <cellStyle name="Comma 2" xfId="45"/>
    <cellStyle name="Comma 2 2" xfId="46"/>
    <cellStyle name="Comma 3"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rmal 4" xfId="64"/>
    <cellStyle name="Normal_Äèðåêöèîí 2007-I"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33330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66CC"/>
      <rgbColor rgb="00FFFFFF"/>
      <rgbColor rgb="00D2B48C"/>
      <rgbColor rgb="00FFDAB9"/>
      <rgbColor rgb="00A0522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71</xdr:row>
      <xdr:rowOff>0</xdr:rowOff>
    </xdr:from>
    <xdr:to>
      <xdr:col>6</xdr:col>
      <xdr:colOff>0</xdr:colOff>
      <xdr:row>72</xdr:row>
      <xdr:rowOff>0</xdr:rowOff>
    </xdr:to>
    <xdr:pic>
      <xdr:nvPicPr>
        <xdr:cNvPr id="1" name="Picture 1"/>
        <xdr:cNvPicPr preferRelativeResize="1">
          <a:picLocks noChangeAspect="1"/>
        </xdr:cNvPicPr>
      </xdr:nvPicPr>
      <xdr:blipFill>
        <a:blip r:embed="rId1"/>
        <a:stretch>
          <a:fillRect/>
        </a:stretch>
      </xdr:blipFill>
      <xdr:spPr>
        <a:xfrm>
          <a:off x="0" y="13706475"/>
          <a:ext cx="6724650" cy="19050"/>
        </a:xfrm>
        <a:prstGeom prst="rect">
          <a:avLst/>
        </a:prstGeom>
        <a:noFill/>
        <a:ln w="9525" cmpd="sng">
          <a:noFill/>
        </a:ln>
      </xdr:spPr>
    </xdr:pic>
    <xdr:clientData/>
  </xdr:twoCellAnchor>
  <xdr:twoCellAnchor editAs="oneCell">
    <xdr:from>
      <xdr:col>0</xdr:col>
      <xdr:colOff>0</xdr:colOff>
      <xdr:row>71</xdr:row>
      <xdr:rowOff>0</xdr:rowOff>
    </xdr:from>
    <xdr:to>
      <xdr:col>5</xdr:col>
      <xdr:colOff>457200</xdr:colOff>
      <xdr:row>72</xdr:row>
      <xdr:rowOff>0</xdr:rowOff>
    </xdr:to>
    <xdr:pic>
      <xdr:nvPicPr>
        <xdr:cNvPr id="2" name="Picture 1"/>
        <xdr:cNvPicPr preferRelativeResize="1">
          <a:picLocks noChangeAspect="1"/>
        </xdr:cNvPicPr>
      </xdr:nvPicPr>
      <xdr:blipFill>
        <a:blip r:embed="rId1"/>
        <a:stretch>
          <a:fillRect/>
        </a:stretch>
      </xdr:blipFill>
      <xdr:spPr>
        <a:xfrm>
          <a:off x="0" y="13706475"/>
          <a:ext cx="6038850" cy="19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0</xdr:rowOff>
    </xdr:from>
    <xdr:to>
      <xdr:col>5</xdr:col>
      <xdr:colOff>276225</xdr:colOff>
      <xdr:row>37</xdr:row>
      <xdr:rowOff>0</xdr:rowOff>
    </xdr:to>
    <xdr:pic>
      <xdr:nvPicPr>
        <xdr:cNvPr id="1" name="Picture 1"/>
        <xdr:cNvPicPr preferRelativeResize="1">
          <a:picLocks noChangeAspect="1"/>
        </xdr:cNvPicPr>
      </xdr:nvPicPr>
      <xdr:blipFill>
        <a:blip r:embed="rId1"/>
        <a:stretch>
          <a:fillRect/>
        </a:stretch>
      </xdr:blipFill>
      <xdr:spPr>
        <a:xfrm>
          <a:off x="0" y="6753225"/>
          <a:ext cx="6724650" cy="19050"/>
        </a:xfrm>
        <a:prstGeom prst="rect">
          <a:avLst/>
        </a:prstGeom>
        <a:noFill/>
        <a:ln w="9525" cmpd="sng">
          <a:noFill/>
        </a:ln>
      </xdr:spPr>
    </xdr:pic>
    <xdr:clientData/>
  </xdr:twoCellAnchor>
  <xdr:twoCellAnchor editAs="oneCell">
    <xdr:from>
      <xdr:col>0</xdr:col>
      <xdr:colOff>0</xdr:colOff>
      <xdr:row>36</xdr:row>
      <xdr:rowOff>0</xdr:rowOff>
    </xdr:from>
    <xdr:to>
      <xdr:col>4</xdr:col>
      <xdr:colOff>733425</xdr:colOff>
      <xdr:row>37</xdr:row>
      <xdr:rowOff>0</xdr:rowOff>
    </xdr:to>
    <xdr:pic>
      <xdr:nvPicPr>
        <xdr:cNvPr id="2" name="Picture 1"/>
        <xdr:cNvPicPr preferRelativeResize="1">
          <a:picLocks noChangeAspect="1"/>
        </xdr:cNvPicPr>
      </xdr:nvPicPr>
      <xdr:blipFill>
        <a:blip r:embed="rId1"/>
        <a:stretch>
          <a:fillRect/>
        </a:stretch>
      </xdr:blipFill>
      <xdr:spPr>
        <a:xfrm>
          <a:off x="0" y="6753225"/>
          <a:ext cx="6038850" cy="19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0</xdr:rowOff>
    </xdr:from>
    <xdr:to>
      <xdr:col>11</xdr:col>
      <xdr:colOff>9525</xdr:colOff>
      <xdr:row>26</xdr:row>
      <xdr:rowOff>0</xdr:rowOff>
    </xdr:to>
    <xdr:pic>
      <xdr:nvPicPr>
        <xdr:cNvPr id="1" name="Picture 1"/>
        <xdr:cNvPicPr preferRelativeResize="1">
          <a:picLocks noChangeAspect="1"/>
        </xdr:cNvPicPr>
      </xdr:nvPicPr>
      <xdr:blipFill>
        <a:blip r:embed="rId1"/>
        <a:stretch>
          <a:fillRect/>
        </a:stretch>
      </xdr:blipFill>
      <xdr:spPr>
        <a:xfrm>
          <a:off x="0" y="5600700"/>
          <a:ext cx="9467850" cy="19050"/>
        </a:xfrm>
        <a:prstGeom prst="rect">
          <a:avLst/>
        </a:prstGeom>
        <a:noFill/>
        <a:ln w="9525" cmpd="sng">
          <a:noFill/>
        </a:ln>
      </xdr:spPr>
    </xdr:pic>
    <xdr:clientData/>
  </xdr:twoCellAnchor>
  <xdr:twoCellAnchor editAs="oneCell">
    <xdr:from>
      <xdr:col>0</xdr:col>
      <xdr:colOff>0</xdr:colOff>
      <xdr:row>25</xdr:row>
      <xdr:rowOff>0</xdr:rowOff>
    </xdr:from>
    <xdr:to>
      <xdr:col>10</xdr:col>
      <xdr:colOff>942975</xdr:colOff>
      <xdr:row>26</xdr:row>
      <xdr:rowOff>0</xdr:rowOff>
    </xdr:to>
    <xdr:pic>
      <xdr:nvPicPr>
        <xdr:cNvPr id="2" name="Picture 1"/>
        <xdr:cNvPicPr preferRelativeResize="1">
          <a:picLocks noChangeAspect="1"/>
        </xdr:cNvPicPr>
      </xdr:nvPicPr>
      <xdr:blipFill>
        <a:blip r:embed="rId1"/>
        <a:stretch>
          <a:fillRect/>
        </a:stretch>
      </xdr:blipFill>
      <xdr:spPr>
        <a:xfrm>
          <a:off x="0" y="5600700"/>
          <a:ext cx="9429750" cy="19050"/>
        </a:xfrm>
        <a:prstGeom prst="rect">
          <a:avLst/>
        </a:prstGeom>
        <a:noFill/>
        <a:ln w="9525" cmpd="sng">
          <a:noFill/>
        </a:ln>
      </xdr:spPr>
    </xdr:pic>
    <xdr:clientData/>
  </xdr:twoCellAnchor>
  <xdr:twoCellAnchor editAs="oneCell">
    <xdr:from>
      <xdr:col>0</xdr:col>
      <xdr:colOff>0</xdr:colOff>
      <xdr:row>25</xdr:row>
      <xdr:rowOff>0</xdr:rowOff>
    </xdr:from>
    <xdr:to>
      <xdr:col>10</xdr:col>
      <xdr:colOff>942975</xdr:colOff>
      <xdr:row>26</xdr:row>
      <xdr:rowOff>0</xdr:rowOff>
    </xdr:to>
    <xdr:pic>
      <xdr:nvPicPr>
        <xdr:cNvPr id="3" name="Picture 1"/>
        <xdr:cNvPicPr preferRelativeResize="1">
          <a:picLocks noChangeAspect="1"/>
        </xdr:cNvPicPr>
      </xdr:nvPicPr>
      <xdr:blipFill>
        <a:blip r:embed="rId1"/>
        <a:stretch>
          <a:fillRect/>
        </a:stretch>
      </xdr:blipFill>
      <xdr:spPr>
        <a:xfrm>
          <a:off x="0" y="5600700"/>
          <a:ext cx="9429750" cy="19050"/>
        </a:xfrm>
        <a:prstGeom prst="rect">
          <a:avLst/>
        </a:prstGeom>
        <a:noFill/>
        <a:ln w="9525" cmpd="sng">
          <a:noFill/>
        </a:ln>
      </xdr:spPr>
    </xdr:pic>
    <xdr:clientData/>
  </xdr:twoCellAnchor>
  <xdr:twoCellAnchor editAs="oneCell">
    <xdr:from>
      <xdr:col>0</xdr:col>
      <xdr:colOff>0</xdr:colOff>
      <xdr:row>25</xdr:row>
      <xdr:rowOff>0</xdr:rowOff>
    </xdr:from>
    <xdr:to>
      <xdr:col>11</xdr:col>
      <xdr:colOff>47625</xdr:colOff>
      <xdr:row>26</xdr:row>
      <xdr:rowOff>0</xdr:rowOff>
    </xdr:to>
    <xdr:pic>
      <xdr:nvPicPr>
        <xdr:cNvPr id="4" name="Picture 1"/>
        <xdr:cNvPicPr preferRelativeResize="1">
          <a:picLocks noChangeAspect="1"/>
        </xdr:cNvPicPr>
      </xdr:nvPicPr>
      <xdr:blipFill>
        <a:blip r:embed="rId1"/>
        <a:stretch>
          <a:fillRect/>
        </a:stretch>
      </xdr:blipFill>
      <xdr:spPr>
        <a:xfrm>
          <a:off x="0" y="5600700"/>
          <a:ext cx="9505950" cy="19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newprogressgroupmn-my.sharepoint.com/Personal\Balance-uud%202016\XAN%20Altai\2016\TT-2%20shi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M68"/>
  <sheetViews>
    <sheetView zoomScalePageLayoutView="0" workbookViewId="0" topLeftCell="A43">
      <selection activeCell="M59" sqref="M59"/>
    </sheetView>
  </sheetViews>
  <sheetFormatPr defaultColWidth="9.140625" defaultRowHeight="12.75"/>
  <cols>
    <col min="1" max="1" width="4.00390625" style="2" customWidth="1"/>
    <col min="2" max="2" width="6.7109375" style="2" customWidth="1"/>
    <col min="3" max="3" width="14.00390625" style="2" customWidth="1"/>
    <col min="4" max="8" width="4.00390625" style="2" customWidth="1"/>
    <col min="9" max="9" width="3.140625" style="2" customWidth="1"/>
    <col min="10" max="10" width="3.00390625" style="2" customWidth="1"/>
    <col min="11" max="11" width="6.57421875" style="2" customWidth="1"/>
    <col min="12" max="12" width="12.421875" style="2" customWidth="1"/>
    <col min="13" max="13" width="38.28125" style="2" customWidth="1"/>
    <col min="14" max="16384" width="9.140625" style="2" customWidth="1"/>
  </cols>
  <sheetData>
    <row r="1" spans="2:13" ht="15">
      <c r="B1" s="1"/>
      <c r="C1" s="1"/>
      <c r="D1" s="1"/>
      <c r="E1" s="1"/>
      <c r="F1" s="1"/>
      <c r="G1" s="1"/>
      <c r="H1" s="1"/>
      <c r="I1" s="1"/>
      <c r="J1" s="1"/>
      <c r="K1" s="1"/>
      <c r="L1" s="1"/>
      <c r="M1" s="1"/>
    </row>
    <row r="2" spans="2:13" ht="15">
      <c r="B2" s="1"/>
      <c r="C2" s="1"/>
      <c r="D2" s="1"/>
      <c r="E2" s="1"/>
      <c r="F2" s="1"/>
      <c r="G2" s="1"/>
      <c r="H2" s="1"/>
      <c r="I2" s="1"/>
      <c r="J2" s="1"/>
      <c r="K2" s="1"/>
      <c r="L2" s="1"/>
      <c r="M2" s="1"/>
    </row>
    <row r="3" spans="2:13" ht="15">
      <c r="B3" s="1"/>
      <c r="C3" s="1"/>
      <c r="D3" s="1"/>
      <c r="E3" s="1"/>
      <c r="F3" s="1"/>
      <c r="G3" s="1"/>
      <c r="H3" s="1"/>
      <c r="I3" s="1"/>
      <c r="J3" s="1"/>
      <c r="K3" s="1"/>
      <c r="L3" s="1"/>
      <c r="M3" s="1"/>
    </row>
    <row r="4" ht="12" customHeight="1">
      <c r="M4" s="3" t="s">
        <v>134</v>
      </c>
    </row>
    <row r="5" spans="4:13" ht="12" customHeight="1">
      <c r="D5" s="4"/>
      <c r="M5" s="3" t="s">
        <v>135</v>
      </c>
    </row>
    <row r="6" ht="12" customHeight="1">
      <c r="M6" s="3" t="s">
        <v>136</v>
      </c>
    </row>
    <row r="7" ht="12" customHeight="1">
      <c r="M7" s="3"/>
    </row>
    <row r="8" ht="12" customHeight="1">
      <c r="M8" s="3"/>
    </row>
    <row r="9" ht="12" customHeight="1">
      <c r="M9" s="3"/>
    </row>
    <row r="10" ht="12" customHeight="1">
      <c r="M10" s="3"/>
    </row>
    <row r="11" spans="2:12" s="7" customFormat="1" ht="15">
      <c r="B11" s="2"/>
      <c r="C11" s="5" t="s">
        <v>137</v>
      </c>
      <c r="D11" s="6">
        <v>2</v>
      </c>
      <c r="E11" s="6">
        <v>0</v>
      </c>
      <c r="F11" s="6">
        <v>3</v>
      </c>
      <c r="G11" s="6">
        <v>3</v>
      </c>
      <c r="H11" s="6">
        <v>0</v>
      </c>
      <c r="I11" s="6">
        <v>0</v>
      </c>
      <c r="J11" s="6">
        <v>3</v>
      </c>
      <c r="K11" s="1"/>
      <c r="L11" s="2"/>
    </row>
    <row r="12" spans="2:12" s="7" customFormat="1" ht="6" customHeight="1">
      <c r="B12" s="2"/>
      <c r="C12" s="2"/>
      <c r="D12" s="2"/>
      <c r="E12" s="2"/>
      <c r="F12" s="2"/>
      <c r="G12" s="2"/>
      <c r="H12" s="2"/>
      <c r="I12" s="2"/>
      <c r="J12" s="2"/>
      <c r="K12" s="2"/>
      <c r="L12" s="2"/>
    </row>
    <row r="13" spans="2:12" s="7" customFormat="1" ht="15">
      <c r="B13" s="2" t="s">
        <v>138</v>
      </c>
      <c r="C13" s="2"/>
      <c r="D13" s="4"/>
      <c r="E13" s="2"/>
      <c r="F13" s="2"/>
      <c r="G13" s="2"/>
      <c r="H13" s="2"/>
      <c r="I13" s="2"/>
      <c r="J13" s="2"/>
      <c r="K13" s="2"/>
      <c r="L13" s="2"/>
    </row>
    <row r="14" spans="2:12" s="7" customFormat="1" ht="6" customHeight="1">
      <c r="B14" s="2"/>
      <c r="C14" s="2"/>
      <c r="D14" s="2"/>
      <c r="E14" s="2"/>
      <c r="F14" s="2"/>
      <c r="G14" s="2"/>
      <c r="H14" s="2"/>
      <c r="I14" s="2"/>
      <c r="J14" s="2"/>
      <c r="K14" s="2"/>
      <c r="L14" s="2"/>
    </row>
    <row r="15" spans="2:12" s="7" customFormat="1" ht="15">
      <c r="B15" s="2" t="s">
        <v>139</v>
      </c>
      <c r="C15" s="2"/>
      <c r="D15" s="2"/>
      <c r="E15" s="2"/>
      <c r="F15" s="2"/>
      <c r="G15" s="2"/>
      <c r="H15" s="2"/>
      <c r="I15" s="2"/>
      <c r="J15" s="2"/>
      <c r="K15" s="2"/>
      <c r="L15" s="2"/>
    </row>
    <row r="16" spans="2:12" s="7" customFormat="1" ht="6" customHeight="1">
      <c r="B16" s="2"/>
      <c r="C16" s="8"/>
      <c r="D16" s="2"/>
      <c r="E16" s="2"/>
      <c r="F16" s="2"/>
      <c r="G16" s="2"/>
      <c r="H16" s="2"/>
      <c r="I16" s="2"/>
      <c r="J16" s="2"/>
      <c r="K16" s="2"/>
      <c r="L16" s="2"/>
    </row>
    <row r="17" spans="2:13" s="7" customFormat="1" ht="15">
      <c r="B17" s="2" t="s">
        <v>140</v>
      </c>
      <c r="C17" s="9" t="s">
        <v>141</v>
      </c>
      <c r="D17" s="4"/>
      <c r="E17" s="4"/>
      <c r="F17" s="4"/>
      <c r="G17" s="4"/>
      <c r="H17" s="2"/>
      <c r="I17" s="2"/>
      <c r="J17" s="8"/>
      <c r="K17" s="2" t="s">
        <v>142</v>
      </c>
      <c r="L17" s="10"/>
      <c r="M17" s="11"/>
    </row>
    <row r="18" spans="2:12" s="7" customFormat="1" ht="6" customHeight="1">
      <c r="B18" s="2"/>
      <c r="C18" s="8"/>
      <c r="D18" s="2"/>
      <c r="E18" s="2"/>
      <c r="F18" s="2"/>
      <c r="G18" s="2"/>
      <c r="H18" s="2"/>
      <c r="I18" s="2"/>
      <c r="J18" s="2"/>
      <c r="K18" s="2"/>
      <c r="L18" s="2"/>
    </row>
    <row r="19" spans="2:12" s="7" customFormat="1" ht="15">
      <c r="B19" s="2" t="s">
        <v>143</v>
      </c>
      <c r="C19" s="8"/>
      <c r="D19" s="2" t="s">
        <v>144</v>
      </c>
      <c r="E19" s="2"/>
      <c r="F19" s="2"/>
      <c r="G19" s="2"/>
      <c r="H19" s="2"/>
      <c r="I19" s="2"/>
      <c r="J19" s="2"/>
      <c r="K19" s="2" t="s">
        <v>145</v>
      </c>
      <c r="L19" s="2"/>
    </row>
    <row r="20" spans="2:12" s="7" customFormat="1" ht="15">
      <c r="B20" s="2"/>
      <c r="C20" s="2"/>
      <c r="D20" s="2"/>
      <c r="E20" s="2"/>
      <c r="F20" s="2"/>
      <c r="G20" s="2"/>
      <c r="H20" s="2"/>
      <c r="I20" s="2"/>
      <c r="J20" s="2"/>
      <c r="K20" s="2"/>
      <c r="L20" s="2"/>
    </row>
    <row r="29" spans="2:13" s="4" customFormat="1" ht="22.5">
      <c r="B29" s="172" t="s">
        <v>146</v>
      </c>
      <c r="C29" s="172"/>
      <c r="D29" s="172"/>
      <c r="E29" s="172"/>
      <c r="F29" s="172"/>
      <c r="G29" s="172"/>
      <c r="H29" s="172"/>
      <c r="I29" s="172"/>
      <c r="J29" s="172"/>
      <c r="K29" s="172"/>
      <c r="L29" s="172"/>
      <c r="M29" s="172"/>
    </row>
    <row r="30" spans="2:13" s="4" customFormat="1" ht="3" customHeight="1">
      <c r="B30" s="13"/>
      <c r="C30" s="13"/>
      <c r="D30" s="13"/>
      <c r="E30" s="13"/>
      <c r="F30" s="13"/>
      <c r="G30" s="13"/>
      <c r="H30" s="12"/>
      <c r="I30" s="13"/>
      <c r="J30" s="13"/>
      <c r="K30" s="13"/>
      <c r="L30" s="13"/>
      <c r="M30" s="13"/>
    </row>
    <row r="31" spans="2:13" s="4" customFormat="1" ht="22.5">
      <c r="B31" s="172" t="s">
        <v>1641</v>
      </c>
      <c r="C31" s="172"/>
      <c r="D31" s="172"/>
      <c r="E31" s="172"/>
      <c r="F31" s="172"/>
      <c r="G31" s="172"/>
      <c r="H31" s="172"/>
      <c r="I31" s="172"/>
      <c r="J31" s="172"/>
      <c r="K31" s="172"/>
      <c r="L31" s="172"/>
      <c r="M31" s="172"/>
    </row>
    <row r="32" spans="2:13" s="4" customFormat="1" ht="3" customHeight="1">
      <c r="B32" s="13"/>
      <c r="C32" s="13"/>
      <c r="D32" s="13"/>
      <c r="E32" s="13"/>
      <c r="F32" s="13"/>
      <c r="G32" s="13"/>
      <c r="H32" s="12"/>
      <c r="I32" s="13"/>
      <c r="J32" s="13"/>
      <c r="K32" s="13"/>
      <c r="L32" s="13"/>
      <c r="M32" s="13"/>
    </row>
    <row r="33" spans="2:13" s="4" customFormat="1" ht="22.5">
      <c r="B33" s="172" t="s">
        <v>147</v>
      </c>
      <c r="C33" s="172"/>
      <c r="D33" s="172"/>
      <c r="E33" s="172"/>
      <c r="F33" s="172"/>
      <c r="G33" s="172"/>
      <c r="H33" s="172"/>
      <c r="I33" s="172"/>
      <c r="J33" s="172"/>
      <c r="K33" s="172"/>
      <c r="L33" s="172"/>
      <c r="M33" s="172"/>
    </row>
    <row r="34" spans="2:13" ht="15">
      <c r="B34" s="14"/>
      <c r="C34" s="14"/>
      <c r="D34" s="14"/>
      <c r="E34" s="14"/>
      <c r="F34" s="14"/>
      <c r="G34" s="14"/>
      <c r="H34" s="14"/>
      <c r="I34" s="14"/>
      <c r="J34" s="14"/>
      <c r="K34" s="14"/>
      <c r="L34" s="14"/>
      <c r="M34" s="14"/>
    </row>
    <row r="48" spans="2:13" ht="15">
      <c r="B48" s="173" t="s">
        <v>148</v>
      </c>
      <c r="C48" s="174"/>
      <c r="D48" s="174"/>
      <c r="E48" s="174"/>
      <c r="F48" s="174"/>
      <c r="G48" s="174"/>
      <c r="H48" s="174"/>
      <c r="I48" s="174"/>
      <c r="J48" s="174"/>
      <c r="K48" s="175"/>
      <c r="L48" s="179" t="s">
        <v>149</v>
      </c>
      <c r="M48" s="179" t="s">
        <v>150</v>
      </c>
    </row>
    <row r="49" spans="2:13" ht="15">
      <c r="B49" s="176"/>
      <c r="C49" s="177"/>
      <c r="D49" s="177"/>
      <c r="E49" s="177"/>
      <c r="F49" s="177"/>
      <c r="G49" s="177"/>
      <c r="H49" s="177"/>
      <c r="I49" s="177"/>
      <c r="J49" s="177"/>
      <c r="K49" s="178"/>
      <c r="L49" s="180"/>
      <c r="M49" s="180"/>
    </row>
    <row r="50" spans="2:13" ht="15">
      <c r="B50" s="173"/>
      <c r="C50" s="174"/>
      <c r="D50" s="174"/>
      <c r="E50" s="174"/>
      <c r="F50" s="174"/>
      <c r="G50" s="174"/>
      <c r="H50" s="174"/>
      <c r="I50" s="174"/>
      <c r="J50" s="174"/>
      <c r="K50" s="175"/>
      <c r="L50" s="179"/>
      <c r="M50" s="179"/>
    </row>
    <row r="51" spans="2:13" ht="15">
      <c r="B51" s="176"/>
      <c r="C51" s="177"/>
      <c r="D51" s="177"/>
      <c r="E51" s="177"/>
      <c r="F51" s="177"/>
      <c r="G51" s="177"/>
      <c r="H51" s="177"/>
      <c r="I51" s="177"/>
      <c r="J51" s="177"/>
      <c r="K51" s="178"/>
      <c r="L51" s="180"/>
      <c r="M51" s="180"/>
    </row>
    <row r="52" spans="2:13" ht="15">
      <c r="B52" s="173"/>
      <c r="C52" s="174"/>
      <c r="D52" s="174"/>
      <c r="E52" s="174"/>
      <c r="F52" s="174"/>
      <c r="G52" s="174"/>
      <c r="H52" s="174"/>
      <c r="I52" s="174"/>
      <c r="J52" s="174"/>
      <c r="K52" s="175"/>
      <c r="L52" s="179"/>
      <c r="M52" s="179"/>
    </row>
    <row r="53" spans="2:13" ht="15">
      <c r="B53" s="176"/>
      <c r="C53" s="177"/>
      <c r="D53" s="177"/>
      <c r="E53" s="177"/>
      <c r="F53" s="177"/>
      <c r="G53" s="177"/>
      <c r="H53" s="177"/>
      <c r="I53" s="177"/>
      <c r="J53" s="177"/>
      <c r="K53" s="178"/>
      <c r="L53" s="180"/>
      <c r="M53" s="180"/>
    </row>
    <row r="54" spans="2:13" ht="15">
      <c r="B54" s="173"/>
      <c r="C54" s="174"/>
      <c r="D54" s="174"/>
      <c r="E54" s="174"/>
      <c r="F54" s="174"/>
      <c r="G54" s="174"/>
      <c r="H54" s="174"/>
      <c r="I54" s="174"/>
      <c r="J54" s="174"/>
      <c r="K54" s="175"/>
      <c r="L54" s="179"/>
      <c r="M54" s="179"/>
    </row>
    <row r="55" spans="2:13" ht="15">
      <c r="B55" s="176"/>
      <c r="C55" s="177"/>
      <c r="D55" s="177"/>
      <c r="E55" s="177"/>
      <c r="F55" s="177"/>
      <c r="G55" s="177"/>
      <c r="H55" s="177"/>
      <c r="I55" s="177"/>
      <c r="J55" s="177"/>
      <c r="K55" s="178"/>
      <c r="L55" s="180"/>
      <c r="M55" s="180"/>
    </row>
    <row r="56" spans="2:13" ht="15">
      <c r="B56" s="173"/>
      <c r="C56" s="174"/>
      <c r="D56" s="174"/>
      <c r="E56" s="174"/>
      <c r="F56" s="174"/>
      <c r="G56" s="174"/>
      <c r="H56" s="174"/>
      <c r="I56" s="174"/>
      <c r="J56" s="174"/>
      <c r="K56" s="175"/>
      <c r="L56" s="179"/>
      <c r="M56" s="179"/>
    </row>
    <row r="57" spans="2:13" ht="15">
      <c r="B57" s="176"/>
      <c r="C57" s="177"/>
      <c r="D57" s="177"/>
      <c r="E57" s="177"/>
      <c r="F57" s="177"/>
      <c r="G57" s="177"/>
      <c r="H57" s="177"/>
      <c r="I57" s="177"/>
      <c r="J57" s="177"/>
      <c r="K57" s="178"/>
      <c r="L57" s="180"/>
      <c r="M57" s="180"/>
    </row>
    <row r="58" spans="2:13" ht="15">
      <c r="B58" s="1"/>
      <c r="C58" s="1"/>
      <c r="D58" s="1"/>
      <c r="E58" s="1"/>
      <c r="F58" s="1"/>
      <c r="G58" s="1"/>
      <c r="H58" s="1"/>
      <c r="I58" s="1"/>
      <c r="J58" s="1"/>
      <c r="K58" s="1"/>
      <c r="L58" s="1"/>
      <c r="M58" s="1"/>
    </row>
    <row r="59" spans="2:13" ht="15">
      <c r="B59" s="1"/>
      <c r="C59" s="1"/>
      <c r="D59" s="1"/>
      <c r="E59" s="1"/>
      <c r="F59" s="1"/>
      <c r="G59" s="1"/>
      <c r="H59" s="1"/>
      <c r="I59" s="1"/>
      <c r="J59" s="1"/>
      <c r="K59" s="1"/>
      <c r="L59" s="1"/>
      <c r="M59" s="1"/>
    </row>
    <row r="60" spans="2:13" ht="15">
      <c r="B60" s="1"/>
      <c r="C60" s="1"/>
      <c r="D60" s="1"/>
      <c r="E60" s="1"/>
      <c r="F60" s="1"/>
      <c r="G60" s="1"/>
      <c r="H60" s="1"/>
      <c r="I60" s="1"/>
      <c r="J60" s="1"/>
      <c r="K60" s="1"/>
      <c r="L60" s="1"/>
      <c r="M60" s="1"/>
    </row>
    <row r="61" spans="2:13" ht="15">
      <c r="B61" s="1"/>
      <c r="C61" s="1"/>
      <c r="D61" s="1"/>
      <c r="E61" s="1"/>
      <c r="F61" s="1"/>
      <c r="G61" s="1"/>
      <c r="H61" s="1"/>
      <c r="I61" s="1"/>
      <c r="J61" s="1"/>
      <c r="K61" s="1"/>
      <c r="L61" s="1"/>
      <c r="M61" s="1"/>
    </row>
    <row r="62" spans="2:13" ht="15">
      <c r="B62" s="1"/>
      <c r="C62" s="1"/>
      <c r="D62" s="1"/>
      <c r="E62" s="1"/>
      <c r="F62" s="1"/>
      <c r="G62" s="1"/>
      <c r="H62" s="1"/>
      <c r="I62" s="1"/>
      <c r="J62" s="1"/>
      <c r="K62" s="1"/>
      <c r="L62" s="1"/>
      <c r="M62" s="1"/>
    </row>
    <row r="63" spans="2:13" ht="15">
      <c r="B63" s="1"/>
      <c r="C63" s="1"/>
      <c r="D63" s="1"/>
      <c r="E63" s="1"/>
      <c r="F63" s="1"/>
      <c r="G63" s="1"/>
      <c r="H63" s="1"/>
      <c r="I63" s="1"/>
      <c r="J63" s="1"/>
      <c r="K63" s="1"/>
      <c r="L63" s="1"/>
      <c r="M63" s="1"/>
    </row>
    <row r="64" spans="2:13" ht="15">
      <c r="B64" s="1"/>
      <c r="C64" s="1"/>
      <c r="D64" s="1"/>
      <c r="E64" s="1"/>
      <c r="F64" s="1"/>
      <c r="G64" s="1"/>
      <c r="H64" s="1"/>
      <c r="I64" s="1"/>
      <c r="J64" s="1"/>
      <c r="K64" s="1"/>
      <c r="L64" s="1"/>
      <c r="M64" s="1"/>
    </row>
    <row r="65" spans="2:13" ht="15">
      <c r="B65" s="1"/>
      <c r="C65" s="1"/>
      <c r="D65" s="1"/>
      <c r="E65" s="1"/>
      <c r="F65" s="1"/>
      <c r="G65" s="1"/>
      <c r="H65" s="1"/>
      <c r="I65" s="1"/>
      <c r="J65" s="1"/>
      <c r="K65" s="1"/>
      <c r="L65" s="1"/>
      <c r="M65" s="1"/>
    </row>
    <row r="66" spans="2:13" ht="15">
      <c r="B66" s="1"/>
      <c r="C66" s="1"/>
      <c r="D66" s="1"/>
      <c r="E66" s="1"/>
      <c r="F66" s="1"/>
      <c r="G66" s="1"/>
      <c r="H66" s="1"/>
      <c r="I66" s="1"/>
      <c r="J66" s="1"/>
      <c r="K66" s="1"/>
      <c r="L66" s="1"/>
      <c r="M66" s="1"/>
    </row>
    <row r="67" spans="2:13" ht="15">
      <c r="B67" s="1"/>
      <c r="C67" s="1"/>
      <c r="D67" s="1"/>
      <c r="E67" s="1"/>
      <c r="F67" s="1"/>
      <c r="G67" s="1"/>
      <c r="H67" s="1"/>
      <c r="I67" s="1"/>
      <c r="J67" s="1"/>
      <c r="K67" s="1"/>
      <c r="L67" s="1"/>
      <c r="M67" s="1"/>
    </row>
    <row r="68" spans="2:13" ht="15">
      <c r="B68" s="1"/>
      <c r="C68" s="1"/>
      <c r="D68" s="1"/>
      <c r="E68" s="1"/>
      <c r="F68" s="1"/>
      <c r="G68" s="1"/>
      <c r="H68" s="1"/>
      <c r="I68" s="1"/>
      <c r="J68" s="1"/>
      <c r="K68" s="1"/>
      <c r="L68" s="1"/>
      <c r="M68" s="1"/>
    </row>
  </sheetData>
  <sheetProtection/>
  <mergeCells count="18">
    <mergeCell ref="B54:K55"/>
    <mergeCell ref="L54:L55"/>
    <mergeCell ref="M54:M55"/>
    <mergeCell ref="B56:K57"/>
    <mergeCell ref="L56:L57"/>
    <mergeCell ref="M56:M57"/>
    <mergeCell ref="B50:K51"/>
    <mergeCell ref="L50:L51"/>
    <mergeCell ref="M50:M51"/>
    <mergeCell ref="B52:K53"/>
    <mergeCell ref="L52:L53"/>
    <mergeCell ref="M52:M53"/>
    <mergeCell ref="B29:M29"/>
    <mergeCell ref="B31:M31"/>
    <mergeCell ref="B33:M33"/>
    <mergeCell ref="B48:K49"/>
    <mergeCell ref="L48:L49"/>
    <mergeCell ref="M48:M49"/>
  </mergeCells>
  <printOptions/>
  <pageMargins left="0.7" right="0.7" top="0.75" bottom="0.75" header="0.3" footer="0.3"/>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theme="9" tint="0.5999900102615356"/>
  </sheetPr>
  <dimension ref="B2:L54"/>
  <sheetViews>
    <sheetView zoomScalePageLayoutView="0" workbookViewId="0" topLeftCell="A1">
      <selection activeCell="K23" sqref="K23"/>
    </sheetView>
  </sheetViews>
  <sheetFormatPr defaultColWidth="9.140625" defaultRowHeight="12.75"/>
  <cols>
    <col min="1" max="1" width="2.28125" style="44" customWidth="1"/>
    <col min="2" max="2" width="3.57421875" style="44" customWidth="1"/>
    <col min="3" max="3" width="17.7109375" style="44" customWidth="1"/>
    <col min="4" max="4" width="11.00390625" style="44" customWidth="1"/>
    <col min="5" max="5" width="12.57421875" style="44" customWidth="1"/>
    <col min="6" max="6" width="11.8515625" style="44" customWidth="1"/>
    <col min="7" max="7" width="13.421875" style="44" customWidth="1"/>
    <col min="8" max="8" width="12.140625" style="44" customWidth="1"/>
    <col min="9" max="9" width="11.7109375" style="44" customWidth="1"/>
    <col min="10" max="10" width="13.00390625" style="44" customWidth="1"/>
    <col min="11" max="11" width="18.7109375" style="44" customWidth="1"/>
    <col min="12" max="12" width="14.57421875" style="44" bestFit="1" customWidth="1"/>
    <col min="13" max="16384" width="9.140625" style="44" customWidth="1"/>
  </cols>
  <sheetData>
    <row r="2" spans="2:10" ht="12.75">
      <c r="B2" s="237" t="s">
        <v>210</v>
      </c>
      <c r="C2" s="238"/>
      <c r="D2" s="238"/>
      <c r="E2" s="238"/>
      <c r="F2" s="238"/>
      <c r="G2" s="238"/>
      <c r="H2" s="238"/>
      <c r="I2" s="238"/>
      <c r="J2" s="238"/>
    </row>
    <row r="3" ht="12.75">
      <c r="B3" s="45"/>
    </row>
    <row r="4" spans="2:10" ht="26.25" customHeight="1">
      <c r="B4" s="46" t="s">
        <v>177</v>
      </c>
      <c r="C4" s="239" t="s">
        <v>197</v>
      </c>
      <c r="D4" s="239"/>
      <c r="E4" s="239"/>
      <c r="F4" s="239" t="s">
        <v>129</v>
      </c>
      <c r="G4" s="239"/>
      <c r="H4" s="239" t="s">
        <v>132</v>
      </c>
      <c r="I4" s="239"/>
      <c r="J4" s="239"/>
    </row>
    <row r="5" spans="2:10" ht="12.75">
      <c r="B5" s="46">
        <v>1</v>
      </c>
      <c r="C5" s="239"/>
      <c r="D5" s="239"/>
      <c r="E5" s="239"/>
      <c r="F5" s="240"/>
      <c r="G5" s="240"/>
      <c r="H5" s="240"/>
      <c r="I5" s="240"/>
      <c r="J5" s="240"/>
    </row>
    <row r="6" spans="2:10" ht="12.75">
      <c r="B6" s="46">
        <v>2</v>
      </c>
      <c r="C6" s="239"/>
      <c r="D6" s="239"/>
      <c r="E6" s="239"/>
      <c r="F6" s="240"/>
      <c r="G6" s="240"/>
      <c r="H6" s="240"/>
      <c r="I6" s="240"/>
      <c r="J6" s="240"/>
    </row>
    <row r="7" spans="2:10" ht="12.75">
      <c r="B7" s="46">
        <v>3</v>
      </c>
      <c r="C7" s="239" t="s">
        <v>183</v>
      </c>
      <c r="D7" s="239"/>
      <c r="E7" s="239"/>
      <c r="F7" s="240"/>
      <c r="G7" s="240"/>
      <c r="H7" s="240"/>
      <c r="I7" s="240"/>
      <c r="J7" s="240"/>
    </row>
    <row r="8" ht="12.75">
      <c r="B8" s="47" t="s">
        <v>211</v>
      </c>
    </row>
    <row r="9" ht="7.5" customHeight="1">
      <c r="B9" s="48"/>
    </row>
    <row r="10" spans="2:10" ht="12.75">
      <c r="B10" s="237" t="s">
        <v>212</v>
      </c>
      <c r="C10" s="238"/>
      <c r="D10" s="238"/>
      <c r="E10" s="238"/>
      <c r="F10" s="238"/>
      <c r="G10" s="238"/>
      <c r="H10" s="238"/>
      <c r="I10" s="238"/>
      <c r="J10" s="238"/>
    </row>
    <row r="11" ht="12.75">
      <c r="B11" s="48"/>
    </row>
    <row r="12" spans="2:10" ht="5.25" customHeight="1">
      <c r="B12" s="239" t="s">
        <v>177</v>
      </c>
      <c r="C12" s="239" t="s">
        <v>188</v>
      </c>
      <c r="D12" s="239" t="s">
        <v>213</v>
      </c>
      <c r="E12" s="239"/>
      <c r="F12" s="239"/>
      <c r="G12" s="239"/>
      <c r="H12" s="239"/>
      <c r="I12" s="239"/>
      <c r="J12" s="239" t="s">
        <v>183</v>
      </c>
    </row>
    <row r="13" spans="2:10" ht="12.75">
      <c r="B13" s="239"/>
      <c r="C13" s="239"/>
      <c r="D13" s="239"/>
      <c r="E13" s="239"/>
      <c r="F13" s="239"/>
      <c r="G13" s="239"/>
      <c r="H13" s="239"/>
      <c r="I13" s="239"/>
      <c r="J13" s="239"/>
    </row>
    <row r="14" spans="2:10" ht="39" customHeight="1">
      <c r="B14" s="239"/>
      <c r="C14" s="239"/>
      <c r="D14" s="46" t="s">
        <v>214</v>
      </c>
      <c r="E14" s="46" t="s">
        <v>215</v>
      </c>
      <c r="F14" s="46" t="s">
        <v>216</v>
      </c>
      <c r="G14" s="46" t="s">
        <v>217</v>
      </c>
      <c r="H14" s="46" t="s">
        <v>218</v>
      </c>
      <c r="I14" s="46" t="s">
        <v>219</v>
      </c>
      <c r="J14" s="239"/>
    </row>
    <row r="15" spans="2:11" ht="26.25">
      <c r="B15" s="46">
        <v>1</v>
      </c>
      <c r="C15" s="49" t="s">
        <v>220</v>
      </c>
      <c r="D15" s="50">
        <v>397226952.32</v>
      </c>
      <c r="E15" s="51">
        <v>407503864.89</v>
      </c>
      <c r="F15" s="51">
        <v>0</v>
      </c>
      <c r="G15" s="51">
        <v>2994764321.1</v>
      </c>
      <c r="H15" s="51">
        <v>1004223869.45</v>
      </c>
      <c r="I15" s="51">
        <v>803426970.34</v>
      </c>
      <c r="J15" s="51">
        <f>SUM(D15:I15)</f>
        <v>5607145978.1</v>
      </c>
      <c r="K15" s="52"/>
    </row>
    <row r="16" spans="2:10" ht="12.75">
      <c r="B16" s="46">
        <v>2</v>
      </c>
      <c r="C16" s="49" t="s">
        <v>221</v>
      </c>
      <c r="D16" s="51">
        <v>2606426228.55</v>
      </c>
      <c r="E16" s="51">
        <v>169934221477.48</v>
      </c>
      <c r="F16" s="51">
        <f>'GB'!G461</f>
        <v>2340170437.91</v>
      </c>
      <c r="G16" s="51">
        <v>11984238467.48</v>
      </c>
      <c r="H16" s="51">
        <v>1457844750.49</v>
      </c>
      <c r="I16" s="51">
        <v>48457514148.9</v>
      </c>
      <c r="J16" s="51">
        <f aca="true" t="shared" si="0" ref="J16:J23">SUM(D16:I16)</f>
        <v>236780415510.81</v>
      </c>
    </row>
    <row r="17" spans="2:10" ht="12.75">
      <c r="B17" s="46">
        <v>3</v>
      </c>
      <c r="C17" s="49" t="s">
        <v>222</v>
      </c>
      <c r="D17" s="51">
        <v>1932160061.49</v>
      </c>
      <c r="E17" s="51">
        <v>170341725342.37</v>
      </c>
      <c r="F17" s="51">
        <f>'GB'!H461</f>
        <v>2340170437.91</v>
      </c>
      <c r="G17" s="51">
        <v>10615623246.61</v>
      </c>
      <c r="H17" s="51">
        <v>1598596668.7</v>
      </c>
      <c r="I17" s="51">
        <v>47852695831.14</v>
      </c>
      <c r="J17" s="51">
        <f t="shared" si="0"/>
        <v>234680971588.22003</v>
      </c>
    </row>
    <row r="18" spans="2:10" ht="26.25">
      <c r="B18" s="46">
        <v>4</v>
      </c>
      <c r="C18" s="49" t="s">
        <v>223</v>
      </c>
      <c r="D18" s="51">
        <f aca="true" t="shared" si="1" ref="D18:I18">+D15+D16-D17</f>
        <v>1071493119.3800004</v>
      </c>
      <c r="E18" s="51">
        <f t="shared" si="1"/>
        <v>0</v>
      </c>
      <c r="F18" s="51"/>
      <c r="G18" s="51">
        <f t="shared" si="1"/>
        <v>4363379541.969999</v>
      </c>
      <c r="H18" s="51">
        <f t="shared" si="1"/>
        <v>863471951.24</v>
      </c>
      <c r="I18" s="51">
        <f t="shared" si="1"/>
        <v>1408245288.0999985</v>
      </c>
      <c r="J18" s="51">
        <f>SUM(D18:I18)</f>
        <v>7706589900.689998</v>
      </c>
    </row>
    <row r="19" spans="2:10" ht="26.25">
      <c r="B19" s="46">
        <v>5</v>
      </c>
      <c r="C19" s="49" t="s">
        <v>224</v>
      </c>
      <c r="D19" s="51">
        <v>0</v>
      </c>
      <c r="E19" s="51">
        <v>0</v>
      </c>
      <c r="F19" s="51">
        <v>0</v>
      </c>
      <c r="G19" s="51">
        <v>0</v>
      </c>
      <c r="H19" s="51">
        <v>0</v>
      </c>
      <c r="I19" s="51">
        <v>0</v>
      </c>
      <c r="J19" s="51">
        <f t="shared" si="0"/>
        <v>0</v>
      </c>
    </row>
    <row r="20" spans="2:10" ht="26.25">
      <c r="B20" s="46">
        <v>6</v>
      </c>
      <c r="C20" s="49" t="s">
        <v>225</v>
      </c>
      <c r="D20" s="51">
        <v>0</v>
      </c>
      <c r="E20" s="51">
        <v>0</v>
      </c>
      <c r="F20" s="51">
        <v>0</v>
      </c>
      <c r="G20" s="51">
        <v>0</v>
      </c>
      <c r="H20" s="51">
        <v>0</v>
      </c>
      <c r="I20" s="51">
        <v>0</v>
      </c>
      <c r="J20" s="51">
        <f t="shared" si="0"/>
        <v>0</v>
      </c>
    </row>
    <row r="21" spans="2:10" ht="12.75">
      <c r="B21" s="46">
        <v>7</v>
      </c>
      <c r="C21" s="49" t="s">
        <v>226</v>
      </c>
      <c r="D21" s="51">
        <v>0</v>
      </c>
      <c r="E21" s="51">
        <v>0</v>
      </c>
      <c r="F21" s="51">
        <v>0</v>
      </c>
      <c r="G21" s="51">
        <v>0</v>
      </c>
      <c r="H21" s="51">
        <v>0</v>
      </c>
      <c r="I21" s="51">
        <v>0</v>
      </c>
      <c r="J21" s="51">
        <f t="shared" si="0"/>
        <v>0</v>
      </c>
    </row>
    <row r="22" spans="2:12" ht="12.75">
      <c r="B22" s="46">
        <v>7.1</v>
      </c>
      <c r="C22" s="49" t="s">
        <v>227</v>
      </c>
      <c r="D22" s="51">
        <f aca="true" t="shared" si="2" ref="D22:I22">+D15</f>
        <v>397226952.32</v>
      </c>
      <c r="E22" s="51">
        <f t="shared" si="2"/>
        <v>407503864.89</v>
      </c>
      <c r="F22" s="51">
        <f t="shared" si="2"/>
        <v>0</v>
      </c>
      <c r="G22" s="51">
        <f t="shared" si="2"/>
        <v>2994764321.1</v>
      </c>
      <c r="H22" s="51">
        <f t="shared" si="2"/>
        <v>1004223869.45</v>
      </c>
      <c r="I22" s="51">
        <f t="shared" si="2"/>
        <v>803426970.34</v>
      </c>
      <c r="J22" s="51">
        <f t="shared" si="0"/>
        <v>5607145978.1</v>
      </c>
      <c r="K22" s="53"/>
      <c r="L22" s="52"/>
    </row>
    <row r="23" spans="2:12" ht="12.75">
      <c r="B23" s="46">
        <v>7.2</v>
      </c>
      <c r="C23" s="49" t="s">
        <v>228</v>
      </c>
      <c r="D23" s="51">
        <f aca="true" t="shared" si="3" ref="D23:I23">+D18</f>
        <v>1071493119.3800004</v>
      </c>
      <c r="E23" s="51">
        <f t="shared" si="3"/>
        <v>0</v>
      </c>
      <c r="F23" s="51">
        <f t="shared" si="3"/>
        <v>0</v>
      </c>
      <c r="G23" s="51">
        <f t="shared" si="3"/>
        <v>4363379541.969999</v>
      </c>
      <c r="H23" s="51">
        <f t="shared" si="3"/>
        <v>863471951.24</v>
      </c>
      <c r="I23" s="51">
        <f t="shared" si="3"/>
        <v>1408245288.0999985</v>
      </c>
      <c r="J23" s="51">
        <f t="shared" si="0"/>
        <v>7706589900.689998</v>
      </c>
      <c r="K23" s="52"/>
      <c r="L23" s="52"/>
    </row>
    <row r="25" spans="2:10" ht="21.75" customHeight="1">
      <c r="B25" s="241" t="s">
        <v>229</v>
      </c>
      <c r="C25" s="241"/>
      <c r="D25" s="241"/>
      <c r="E25" s="241"/>
      <c r="F25" s="241"/>
      <c r="G25" s="241"/>
      <c r="H25" s="241"/>
      <c r="I25" s="241"/>
      <c r="J25" s="241"/>
    </row>
    <row r="26" ht="12.75">
      <c r="B26" s="48"/>
    </row>
    <row r="27" spans="2:10" ht="26.25" customHeight="1">
      <c r="B27" s="242" t="s">
        <v>230</v>
      </c>
      <c r="C27" s="242"/>
      <c r="D27" s="242"/>
      <c r="E27" s="242"/>
      <c r="F27" s="242"/>
      <c r="G27" s="242"/>
      <c r="H27" s="242"/>
      <c r="I27" s="242"/>
      <c r="J27" s="242"/>
    </row>
    <row r="28" spans="2:10" ht="12.75">
      <c r="B28" s="243" t="s">
        <v>231</v>
      </c>
      <c r="C28" s="243"/>
      <c r="D28" s="243"/>
      <c r="E28" s="243"/>
      <c r="F28" s="243"/>
      <c r="G28" s="243"/>
      <c r="H28" s="243"/>
      <c r="I28" s="243"/>
      <c r="J28" s="243"/>
    </row>
    <row r="29" spans="2:10" ht="12.75">
      <c r="B29" s="243" t="s">
        <v>231</v>
      </c>
      <c r="C29" s="243"/>
      <c r="D29" s="243"/>
      <c r="E29" s="243"/>
      <c r="F29" s="243"/>
      <c r="G29" s="243"/>
      <c r="H29" s="243"/>
      <c r="I29" s="243"/>
      <c r="J29" s="243"/>
    </row>
    <row r="30" spans="2:10" ht="12.75">
      <c r="B30" s="243" t="s">
        <v>231</v>
      </c>
      <c r="C30" s="243"/>
      <c r="D30" s="243"/>
      <c r="E30" s="243"/>
      <c r="F30" s="243"/>
      <c r="G30" s="243"/>
      <c r="H30" s="243"/>
      <c r="I30" s="243"/>
      <c r="J30" s="243"/>
    </row>
    <row r="31" ht="9" customHeight="1">
      <c r="B31" s="48"/>
    </row>
    <row r="32" spans="2:10" ht="24.75" customHeight="1">
      <c r="B32" s="237" t="s">
        <v>232</v>
      </c>
      <c r="C32" s="238"/>
      <c r="D32" s="238"/>
      <c r="E32" s="238"/>
      <c r="F32" s="238"/>
      <c r="G32" s="238"/>
      <c r="H32" s="238"/>
      <c r="I32" s="238"/>
      <c r="J32" s="238"/>
    </row>
    <row r="33" ht="8.25" customHeight="1">
      <c r="B33" s="48"/>
    </row>
    <row r="34" spans="2:10" ht="41.25" customHeight="1">
      <c r="B34" s="242" t="s">
        <v>233</v>
      </c>
      <c r="C34" s="242"/>
      <c r="D34" s="242"/>
      <c r="E34" s="242"/>
      <c r="F34" s="242"/>
      <c r="G34" s="242"/>
      <c r="H34" s="242"/>
      <c r="I34" s="242"/>
      <c r="J34" s="242"/>
    </row>
    <row r="35" spans="2:10" ht="12.75">
      <c r="B35" s="243" t="s">
        <v>234</v>
      </c>
      <c r="C35" s="243"/>
      <c r="D35" s="243"/>
      <c r="E35" s="243"/>
      <c r="F35" s="243"/>
      <c r="G35" s="243"/>
      <c r="H35" s="243"/>
      <c r="I35" s="243"/>
      <c r="J35" s="243"/>
    </row>
    <row r="36" spans="2:10" ht="12.75">
      <c r="B36" s="243" t="s">
        <v>234</v>
      </c>
      <c r="C36" s="243"/>
      <c r="D36" s="243"/>
      <c r="E36" s="243"/>
      <c r="F36" s="243"/>
      <c r="G36" s="243"/>
      <c r="H36" s="243"/>
      <c r="I36" s="243"/>
      <c r="J36" s="243"/>
    </row>
    <row r="37" spans="2:10" ht="12.75">
      <c r="B37" s="243" t="s">
        <v>234</v>
      </c>
      <c r="C37" s="243"/>
      <c r="D37" s="243"/>
      <c r="E37" s="243"/>
      <c r="F37" s="243"/>
      <c r="G37" s="243"/>
      <c r="H37" s="243"/>
      <c r="I37" s="243"/>
      <c r="J37" s="243"/>
    </row>
    <row r="38" spans="2:10" ht="12.75">
      <c r="B38" s="243" t="s">
        <v>234</v>
      </c>
      <c r="C38" s="243"/>
      <c r="D38" s="243"/>
      <c r="E38" s="243"/>
      <c r="F38" s="243"/>
      <c r="G38" s="243"/>
      <c r="H38" s="243"/>
      <c r="I38" s="243"/>
      <c r="J38" s="243"/>
    </row>
    <row r="39" ht="8.25" customHeight="1">
      <c r="B39" s="47"/>
    </row>
    <row r="40" spans="2:10" ht="12.75">
      <c r="B40" s="237" t="s">
        <v>235</v>
      </c>
      <c r="C40" s="238"/>
      <c r="D40" s="238"/>
      <c r="E40" s="238"/>
      <c r="F40" s="238"/>
      <c r="G40" s="238"/>
      <c r="H40" s="238"/>
      <c r="I40" s="238"/>
      <c r="J40" s="238"/>
    </row>
    <row r="41" ht="12" customHeight="1">
      <c r="B41" s="47"/>
    </row>
    <row r="42" spans="2:10" ht="12.75">
      <c r="B42" s="46" t="s">
        <v>177</v>
      </c>
      <c r="C42" s="239" t="s">
        <v>197</v>
      </c>
      <c r="D42" s="239"/>
      <c r="E42" s="239"/>
      <c r="F42" s="239"/>
      <c r="G42" s="239" t="s">
        <v>129</v>
      </c>
      <c r="H42" s="239"/>
      <c r="I42" s="239" t="s">
        <v>132</v>
      </c>
      <c r="J42" s="239"/>
    </row>
    <row r="43" spans="2:10" ht="12.75">
      <c r="B43" s="46">
        <v>1</v>
      </c>
      <c r="C43" s="244" t="s">
        <v>236</v>
      </c>
      <c r="D43" s="244"/>
      <c r="E43" s="244"/>
      <c r="F43" s="244"/>
      <c r="G43" s="245">
        <v>1306617969.87</v>
      </c>
      <c r="H43" s="245"/>
      <c r="I43" s="245">
        <v>2518776669.34</v>
      </c>
      <c r="J43" s="245"/>
    </row>
    <row r="44" spans="2:10" ht="12.75">
      <c r="B44" s="46">
        <v>2</v>
      </c>
      <c r="C44" s="244" t="s">
        <v>237</v>
      </c>
      <c r="D44" s="244"/>
      <c r="E44" s="244"/>
      <c r="F44" s="244"/>
      <c r="G44" s="245"/>
      <c r="H44" s="245"/>
      <c r="I44" s="245">
        <v>0</v>
      </c>
      <c r="J44" s="245"/>
    </row>
    <row r="45" spans="2:10" ht="12.75">
      <c r="B45" s="46">
        <v>3</v>
      </c>
      <c r="C45" s="244" t="s">
        <v>238</v>
      </c>
      <c r="D45" s="244"/>
      <c r="E45" s="244"/>
      <c r="F45" s="244"/>
      <c r="G45" s="245">
        <v>400938638.65</v>
      </c>
      <c r="H45" s="245"/>
      <c r="I45" s="245">
        <v>336756443.73</v>
      </c>
      <c r="J45" s="245"/>
    </row>
    <row r="46" spans="2:10" ht="12.75">
      <c r="B46" s="46">
        <v>4</v>
      </c>
      <c r="C46" s="244"/>
      <c r="D46" s="244"/>
      <c r="E46" s="244"/>
      <c r="F46" s="244"/>
      <c r="G46" s="247">
        <v>869400</v>
      </c>
      <c r="H46" s="247"/>
      <c r="I46" s="248">
        <v>91539146.69</v>
      </c>
      <c r="J46" s="248"/>
    </row>
    <row r="47" spans="2:10" ht="12.75">
      <c r="B47" s="46">
        <v>5</v>
      </c>
      <c r="C47" s="244" t="s">
        <v>183</v>
      </c>
      <c r="D47" s="244"/>
      <c r="E47" s="244"/>
      <c r="F47" s="244"/>
      <c r="G47" s="246">
        <f>SUM(G43:H46)</f>
        <v>1708426008.52</v>
      </c>
      <c r="H47" s="239"/>
      <c r="I47" s="246">
        <f>SUM(I43:J46)</f>
        <v>2947072259.76</v>
      </c>
      <c r="J47" s="239"/>
    </row>
    <row r="48" ht="12.75">
      <c r="B48" s="47"/>
    </row>
    <row r="49" spans="2:10" ht="14.25">
      <c r="B49" s="45"/>
      <c r="J49" s="54">
        <v>11</v>
      </c>
    </row>
    <row r="50" ht="12.75">
      <c r="B50" s="48" t="s">
        <v>239</v>
      </c>
    </row>
    <row r="51" ht="12.75">
      <c r="B51" s="48"/>
    </row>
    <row r="52" ht="12.75">
      <c r="B52" s="48"/>
    </row>
    <row r="53" ht="12.75">
      <c r="B53" s="48"/>
    </row>
    <row r="54" ht="12.75">
      <c r="B54" s="48"/>
    </row>
  </sheetData>
  <sheetProtection/>
  <mergeCells count="48">
    <mergeCell ref="C47:F47"/>
    <mergeCell ref="G47:H47"/>
    <mergeCell ref="I47:J47"/>
    <mergeCell ref="C45:F45"/>
    <mergeCell ref="G45:H45"/>
    <mergeCell ref="I45:J45"/>
    <mergeCell ref="C46:F46"/>
    <mergeCell ref="G46:H46"/>
    <mergeCell ref="I46:J46"/>
    <mergeCell ref="C43:F43"/>
    <mergeCell ref="G43:H43"/>
    <mergeCell ref="I43:J43"/>
    <mergeCell ref="C44:F44"/>
    <mergeCell ref="G44:H44"/>
    <mergeCell ref="I44:J44"/>
    <mergeCell ref="B35:J35"/>
    <mergeCell ref="B36:J36"/>
    <mergeCell ref="B37:J37"/>
    <mergeCell ref="B38:J38"/>
    <mergeCell ref="B40:J40"/>
    <mergeCell ref="C42:F42"/>
    <mergeCell ref="G42:H42"/>
    <mergeCell ref="I42:J42"/>
    <mergeCell ref="B27:J27"/>
    <mergeCell ref="B28:J28"/>
    <mergeCell ref="B29:J29"/>
    <mergeCell ref="B30:J30"/>
    <mergeCell ref="B32:J32"/>
    <mergeCell ref="B34:J34"/>
    <mergeCell ref="B10:J10"/>
    <mergeCell ref="B12:B14"/>
    <mergeCell ref="C12:C14"/>
    <mergeCell ref="D12:I13"/>
    <mergeCell ref="J12:J14"/>
    <mergeCell ref="B25:J25"/>
    <mergeCell ref="C6:E6"/>
    <mergeCell ref="F6:G6"/>
    <mergeCell ref="H6:J6"/>
    <mergeCell ref="C7:E7"/>
    <mergeCell ref="F7:G7"/>
    <mergeCell ref="H7:J7"/>
    <mergeCell ref="B2:J2"/>
    <mergeCell ref="C4:E4"/>
    <mergeCell ref="F4:G4"/>
    <mergeCell ref="H4:J4"/>
    <mergeCell ref="C5:E5"/>
    <mergeCell ref="F5:G5"/>
    <mergeCell ref="H5:J5"/>
  </mergeCells>
  <printOptions/>
  <pageMargins left="0.7" right="0.7" top="0.75" bottom="0.75" header="0.3" footer="0.3"/>
  <pageSetup horizontalDpi="600" verticalDpi="600" orientation="portrait" paperSize="9" scale="81" r:id="rId1"/>
  <colBreaks count="1" manualBreakCount="1">
    <brk id="10" max="65535" man="1"/>
  </colBreaks>
</worksheet>
</file>

<file path=xl/worksheets/sheet11.xml><?xml version="1.0" encoding="utf-8"?>
<worksheet xmlns="http://schemas.openxmlformats.org/spreadsheetml/2006/main" xmlns:r="http://schemas.openxmlformats.org/officeDocument/2006/relationships">
  <sheetPr>
    <tabColor theme="9" tint="0.5999900102615356"/>
  </sheetPr>
  <dimension ref="B2:L41"/>
  <sheetViews>
    <sheetView zoomScale="115" zoomScaleNormal="11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L38" sqref="L38"/>
    </sheetView>
  </sheetViews>
  <sheetFormatPr defaultColWidth="9.140625" defaultRowHeight="12.75"/>
  <cols>
    <col min="1" max="1" width="3.57421875" style="44" customWidth="1"/>
    <col min="2" max="2" width="4.57421875" style="44" customWidth="1"/>
    <col min="3" max="3" width="28.140625" style="44" customWidth="1"/>
    <col min="4" max="4" width="12.00390625" style="44" customWidth="1"/>
    <col min="5" max="5" width="15.140625" style="44" customWidth="1"/>
    <col min="6" max="7" width="14.421875" style="44" customWidth="1"/>
    <col min="8" max="8" width="12.00390625" style="44" customWidth="1"/>
    <col min="9" max="9" width="13.7109375" style="44" customWidth="1"/>
    <col min="10" max="10" width="13.28125" style="44" customWidth="1"/>
    <col min="11" max="11" width="15.28125" style="44" customWidth="1"/>
    <col min="12" max="12" width="19.8515625" style="44" customWidth="1"/>
    <col min="13" max="16384" width="9.140625" style="44" customWidth="1"/>
  </cols>
  <sheetData>
    <row r="1" ht="14.25" customHeight="1"/>
    <row r="2" spans="2:11" ht="12.75">
      <c r="B2" s="238" t="s">
        <v>240</v>
      </c>
      <c r="C2" s="238"/>
      <c r="D2" s="238"/>
      <c r="E2" s="238"/>
      <c r="F2" s="238"/>
      <c r="G2" s="238"/>
      <c r="H2" s="238"/>
      <c r="I2" s="238"/>
      <c r="J2" s="238"/>
      <c r="K2" s="238"/>
    </row>
    <row r="3" ht="18" customHeight="1">
      <c r="B3" s="55"/>
    </row>
    <row r="4" spans="2:11" ht="12.75" customHeight="1">
      <c r="B4" s="239" t="s">
        <v>177</v>
      </c>
      <c r="C4" s="239" t="s">
        <v>188</v>
      </c>
      <c r="D4" s="239" t="s">
        <v>241</v>
      </c>
      <c r="E4" s="239" t="s">
        <v>242</v>
      </c>
      <c r="F4" s="239" t="s">
        <v>243</v>
      </c>
      <c r="G4" s="239" t="s">
        <v>244</v>
      </c>
      <c r="H4" s="239" t="s">
        <v>245</v>
      </c>
      <c r="I4" s="239" t="s">
        <v>246</v>
      </c>
      <c r="J4" s="239" t="s">
        <v>247</v>
      </c>
      <c r="K4" s="239" t="s">
        <v>183</v>
      </c>
    </row>
    <row r="5" spans="2:11" ht="12.75">
      <c r="B5" s="239"/>
      <c r="C5" s="239"/>
      <c r="D5" s="239"/>
      <c r="E5" s="239"/>
      <c r="F5" s="239"/>
      <c r="G5" s="239"/>
      <c r="H5" s="239"/>
      <c r="I5" s="239"/>
      <c r="J5" s="239"/>
      <c r="K5" s="239"/>
    </row>
    <row r="6" spans="2:11" ht="12" customHeight="1">
      <c r="B6" s="56">
        <v>1</v>
      </c>
      <c r="C6" s="57" t="s">
        <v>248</v>
      </c>
      <c r="D6" s="58"/>
      <c r="E6" s="58"/>
      <c r="F6" s="58"/>
      <c r="G6" s="58"/>
      <c r="H6" s="58"/>
      <c r="I6" s="58"/>
      <c r="J6" s="58"/>
      <c r="K6" s="58"/>
    </row>
    <row r="7" spans="2:11" ht="12" customHeight="1">
      <c r="B7" s="59">
        <v>1.1</v>
      </c>
      <c r="C7" s="49" t="s">
        <v>129</v>
      </c>
      <c r="D7" s="60"/>
      <c r="E7" s="61">
        <f>+'GB'!E567+'GB'!E591</f>
        <v>2482140861.05</v>
      </c>
      <c r="F7" s="61">
        <v>2730249126.49</v>
      </c>
      <c r="G7" s="61">
        <v>50152355054.21</v>
      </c>
      <c r="H7" s="61">
        <v>47425157.24</v>
      </c>
      <c r="I7" s="61">
        <v>183844511.44</v>
      </c>
      <c r="J7" s="61">
        <v>322825233.01</v>
      </c>
      <c r="K7" s="61">
        <f aca="true" t="shared" si="0" ref="K7:K34">SUM(D7:J7)</f>
        <v>55918839943.44</v>
      </c>
    </row>
    <row r="8" spans="2:11" ht="12" customHeight="1">
      <c r="B8" s="59">
        <v>1.2</v>
      </c>
      <c r="C8" s="49" t="s">
        <v>221</v>
      </c>
      <c r="D8" s="60">
        <f>SUM(D9:D12)</f>
        <v>0</v>
      </c>
      <c r="E8" s="60">
        <f aca="true" t="shared" si="1" ref="E8:J8">SUM(E9:E12)</f>
        <v>1497521848</v>
      </c>
      <c r="F8" s="60">
        <f>SUM(F9:F12)</f>
        <v>125876874</v>
      </c>
      <c r="G8" s="60">
        <f>SUM(G9:G12)</f>
        <v>16919481499.79</v>
      </c>
      <c r="H8" s="60">
        <f t="shared" si="1"/>
        <v>134969429.79</v>
      </c>
      <c r="I8" s="60">
        <f t="shared" si="1"/>
        <v>78376551.19</v>
      </c>
      <c r="J8" s="60">
        <f t="shared" si="1"/>
        <v>0</v>
      </c>
      <c r="K8" s="61">
        <f t="shared" si="0"/>
        <v>18756226202.77</v>
      </c>
    </row>
    <row r="9" spans="2:11" ht="12" customHeight="1">
      <c r="B9" s="249"/>
      <c r="C9" s="62" t="s">
        <v>249</v>
      </c>
      <c r="D9" s="60"/>
      <c r="E9" s="61"/>
      <c r="F9" s="61"/>
      <c r="G9" s="61"/>
      <c r="H9" s="61"/>
      <c r="I9" s="61"/>
      <c r="J9" s="61"/>
      <c r="K9" s="61">
        <f t="shared" si="0"/>
        <v>0</v>
      </c>
    </row>
    <row r="10" spans="2:11" ht="12" customHeight="1">
      <c r="B10" s="249"/>
      <c r="C10" s="62" t="s">
        <v>250</v>
      </c>
      <c r="D10" s="60"/>
      <c r="E10" s="61">
        <v>1497521848</v>
      </c>
      <c r="F10" s="61">
        <v>125876874</v>
      </c>
      <c r="G10" s="60">
        <v>16919481499.79</v>
      </c>
      <c r="H10" s="61">
        <v>134969429.79</v>
      </c>
      <c r="I10" s="61">
        <v>78376551.19</v>
      </c>
      <c r="J10" s="61"/>
      <c r="K10" s="61">
        <f t="shared" si="0"/>
        <v>18756226202.77</v>
      </c>
    </row>
    <row r="11" spans="2:11" ht="12" customHeight="1">
      <c r="B11" s="249"/>
      <c r="C11" s="62" t="s">
        <v>251</v>
      </c>
      <c r="D11" s="60"/>
      <c r="E11" s="61"/>
      <c r="F11" s="61"/>
      <c r="G11" s="61"/>
      <c r="H11" s="61"/>
      <c r="I11" s="61"/>
      <c r="J11" s="61"/>
      <c r="K11" s="61">
        <f t="shared" si="0"/>
        <v>0</v>
      </c>
    </row>
    <row r="12" spans="2:11" ht="12" customHeight="1">
      <c r="B12" s="249"/>
      <c r="C12" s="62" t="s">
        <v>252</v>
      </c>
      <c r="D12" s="60"/>
      <c r="E12" s="61"/>
      <c r="F12" s="61"/>
      <c r="G12" s="61"/>
      <c r="H12" s="61"/>
      <c r="I12" s="61"/>
      <c r="J12" s="61"/>
      <c r="K12" s="61">
        <f t="shared" si="0"/>
        <v>0</v>
      </c>
    </row>
    <row r="13" spans="2:11" ht="12" customHeight="1">
      <c r="B13" s="59">
        <v>1.3</v>
      </c>
      <c r="C13" s="63" t="s">
        <v>222</v>
      </c>
      <c r="D13" s="60">
        <f>SUM(D14:D17)</f>
        <v>0</v>
      </c>
      <c r="E13" s="60">
        <f aca="true" t="shared" si="2" ref="E13:J13">SUM(E14:E17)</f>
        <v>0</v>
      </c>
      <c r="F13" s="60">
        <f t="shared" si="2"/>
        <v>0</v>
      </c>
      <c r="G13" s="60">
        <f>SUM(G14:G17)</f>
        <v>181170359.04</v>
      </c>
      <c r="H13" s="60">
        <f t="shared" si="2"/>
        <v>1300000</v>
      </c>
      <c r="I13" s="60">
        <f t="shared" si="2"/>
        <v>0</v>
      </c>
      <c r="J13" s="60">
        <f t="shared" si="2"/>
        <v>0</v>
      </c>
      <c r="K13" s="61">
        <f t="shared" si="0"/>
        <v>182470359.04</v>
      </c>
    </row>
    <row r="14" spans="2:11" ht="12" customHeight="1">
      <c r="B14" s="249"/>
      <c r="C14" s="63" t="s">
        <v>253</v>
      </c>
      <c r="D14" s="60"/>
      <c r="E14" s="61"/>
      <c r="F14" s="61"/>
      <c r="G14" s="61">
        <f>'GB'!H539</f>
        <v>0</v>
      </c>
      <c r="H14" s="61">
        <v>1300000</v>
      </c>
      <c r="I14" s="61"/>
      <c r="J14" s="61"/>
      <c r="K14" s="61">
        <f t="shared" si="0"/>
        <v>1300000</v>
      </c>
    </row>
    <row r="15" spans="2:11" ht="12" customHeight="1">
      <c r="B15" s="249"/>
      <c r="C15" s="63" t="s">
        <v>254</v>
      </c>
      <c r="D15" s="60"/>
      <c r="E15" s="61"/>
      <c r="F15" s="61"/>
      <c r="G15" s="61"/>
      <c r="H15" s="61"/>
      <c r="I15" s="61"/>
      <c r="J15" s="61"/>
      <c r="K15" s="61">
        <f t="shared" si="0"/>
        <v>0</v>
      </c>
    </row>
    <row r="16" spans="2:11" ht="12" customHeight="1">
      <c r="B16" s="249"/>
      <c r="C16" s="63" t="s">
        <v>255</v>
      </c>
      <c r="D16" s="60"/>
      <c r="E16" s="61"/>
      <c r="F16" s="61"/>
      <c r="G16" s="61">
        <v>181170359.04</v>
      </c>
      <c r="H16" s="61"/>
      <c r="I16" s="61"/>
      <c r="J16" s="61"/>
      <c r="K16" s="61">
        <f t="shared" si="0"/>
        <v>181170359.04</v>
      </c>
    </row>
    <row r="17" spans="2:11" ht="12" customHeight="1">
      <c r="B17" s="249"/>
      <c r="C17" s="63"/>
      <c r="D17" s="60"/>
      <c r="E17" s="61"/>
      <c r="F17" s="61"/>
      <c r="G17" s="61"/>
      <c r="H17" s="61"/>
      <c r="I17" s="61"/>
      <c r="J17" s="61"/>
      <c r="K17" s="61">
        <f t="shared" si="0"/>
        <v>0</v>
      </c>
    </row>
    <row r="18" spans="2:11" ht="12" customHeight="1">
      <c r="B18" s="59">
        <v>1.4</v>
      </c>
      <c r="C18" s="63" t="s">
        <v>256</v>
      </c>
      <c r="D18" s="60"/>
      <c r="E18" s="61"/>
      <c r="F18" s="61"/>
      <c r="G18" s="61"/>
      <c r="H18" s="61"/>
      <c r="I18" s="61"/>
      <c r="J18" s="61"/>
      <c r="K18" s="61">
        <f t="shared" si="0"/>
        <v>0</v>
      </c>
    </row>
    <row r="19" spans="2:11" ht="27" customHeight="1">
      <c r="B19" s="59">
        <v>1.5</v>
      </c>
      <c r="C19" s="64" t="s">
        <v>257</v>
      </c>
      <c r="D19" s="60"/>
      <c r="E19" s="61"/>
      <c r="F19" s="61"/>
      <c r="G19" s="61"/>
      <c r="H19" s="61"/>
      <c r="I19" s="61"/>
      <c r="J19" s="61"/>
      <c r="K19" s="61">
        <f t="shared" si="0"/>
        <v>0</v>
      </c>
    </row>
    <row r="20" spans="2:11" ht="12" customHeight="1">
      <c r="B20" s="59">
        <v>1.6</v>
      </c>
      <c r="C20" s="49" t="s">
        <v>132</v>
      </c>
      <c r="D20" s="60">
        <f aca="true" t="shared" si="3" ref="D20:K20">+D7+D8-D13</f>
        <v>0</v>
      </c>
      <c r="E20" s="60">
        <f>+E7+E8-E13-E18-E19</f>
        <v>3979662709.05</v>
      </c>
      <c r="F20" s="60">
        <f t="shared" si="3"/>
        <v>2856126000.49</v>
      </c>
      <c r="G20" s="60">
        <f t="shared" si="3"/>
        <v>66890666194.96</v>
      </c>
      <c r="H20" s="60">
        <f>+H7+H8-H13</f>
        <v>181094587.03</v>
      </c>
      <c r="I20" s="60">
        <f>+I7+I8-I13</f>
        <v>262221062.63</v>
      </c>
      <c r="J20" s="60">
        <f t="shared" si="3"/>
        <v>322825233.01</v>
      </c>
      <c r="K20" s="60">
        <f t="shared" si="3"/>
        <v>74492595787.17001</v>
      </c>
    </row>
    <row r="21" spans="2:11" ht="12" customHeight="1">
      <c r="B21" s="56">
        <v>2</v>
      </c>
      <c r="C21" s="65" t="s">
        <v>258</v>
      </c>
      <c r="D21" s="60"/>
      <c r="E21" s="61"/>
      <c r="F21" s="61"/>
      <c r="G21" s="61"/>
      <c r="H21" s="61"/>
      <c r="I21" s="61"/>
      <c r="J21" s="61"/>
      <c r="K21" s="61"/>
    </row>
    <row r="22" spans="2:11" ht="12" customHeight="1">
      <c r="B22" s="59">
        <v>2.1</v>
      </c>
      <c r="C22" s="49" t="s">
        <v>227</v>
      </c>
      <c r="D22" s="60"/>
      <c r="E22" s="61">
        <v>564996195.85</v>
      </c>
      <c r="F22" s="61">
        <v>2295419980.37</v>
      </c>
      <c r="G22" s="61">
        <v>16887719382.24</v>
      </c>
      <c r="H22" s="61">
        <v>31234264.86</v>
      </c>
      <c r="I22" s="61">
        <v>48337965.94</v>
      </c>
      <c r="J22" s="61">
        <v>232532110.58</v>
      </c>
      <c r="K22" s="61">
        <f t="shared" si="0"/>
        <v>20060239899.84</v>
      </c>
    </row>
    <row r="23" spans="2:11" ht="12" customHeight="1">
      <c r="B23" s="59">
        <v>2.2</v>
      </c>
      <c r="C23" s="49" t="s">
        <v>221</v>
      </c>
      <c r="D23" s="60">
        <f>SUM(D24:D26)</f>
        <v>0</v>
      </c>
      <c r="E23" s="60">
        <f aca="true" t="shared" si="4" ref="E23:J23">SUM(E24:E26)</f>
        <v>307477926.22</v>
      </c>
      <c r="F23" s="60">
        <f t="shared" si="4"/>
        <v>87762265.86</v>
      </c>
      <c r="G23" s="60">
        <f t="shared" si="4"/>
        <v>5581620957.63</v>
      </c>
      <c r="H23" s="60">
        <f t="shared" si="4"/>
        <v>26601091.16</v>
      </c>
      <c r="I23" s="60">
        <f t="shared" si="4"/>
        <v>66594954.04</v>
      </c>
      <c r="J23" s="60">
        <f t="shared" si="4"/>
        <v>58214988.8</v>
      </c>
      <c r="K23" s="61">
        <f t="shared" si="0"/>
        <v>6128272183.71</v>
      </c>
    </row>
    <row r="24" spans="2:11" ht="12" customHeight="1">
      <c r="B24" s="249"/>
      <c r="C24" s="49" t="s">
        <v>259</v>
      </c>
      <c r="D24" s="60"/>
      <c r="E24" s="61">
        <v>307477926.22</v>
      </c>
      <c r="F24" s="61">
        <v>87762265.86</v>
      </c>
      <c r="G24" s="61">
        <v>5581620957.63</v>
      </c>
      <c r="H24" s="61">
        <v>26601091.16</v>
      </c>
      <c r="I24" s="61">
        <v>66594954.04</v>
      </c>
      <c r="J24" s="61">
        <v>58214988.8</v>
      </c>
      <c r="K24" s="61">
        <f t="shared" si="0"/>
        <v>6128272183.71</v>
      </c>
    </row>
    <row r="25" spans="2:11" ht="12" customHeight="1">
      <c r="B25" s="249"/>
      <c r="C25" s="66" t="s">
        <v>260</v>
      </c>
      <c r="D25" s="60"/>
      <c r="E25" s="61"/>
      <c r="F25" s="61"/>
      <c r="G25" s="61"/>
      <c r="H25" s="67"/>
      <c r="I25" s="61"/>
      <c r="J25" s="61"/>
      <c r="K25" s="61">
        <f t="shared" si="0"/>
        <v>0</v>
      </c>
    </row>
    <row r="26" spans="2:11" ht="12" customHeight="1">
      <c r="B26" s="249"/>
      <c r="C26" s="66" t="s">
        <v>261</v>
      </c>
      <c r="D26" s="60"/>
      <c r="E26" s="61"/>
      <c r="F26" s="61"/>
      <c r="G26" s="61"/>
      <c r="H26" s="67"/>
      <c r="I26" s="61"/>
      <c r="J26" s="61"/>
      <c r="K26" s="61">
        <f t="shared" si="0"/>
        <v>0</v>
      </c>
    </row>
    <row r="27" spans="2:11" ht="12" customHeight="1">
      <c r="B27" s="59">
        <v>2.3</v>
      </c>
      <c r="C27" s="49" t="s">
        <v>262</v>
      </c>
      <c r="D27" s="60">
        <f>SUM(D28:D30)</f>
        <v>0</v>
      </c>
      <c r="E27" s="60">
        <f aca="true" t="shared" si="5" ref="E27:J27">SUM(E28:E30)</f>
        <v>0</v>
      </c>
      <c r="F27" s="60">
        <f t="shared" si="5"/>
        <v>0</v>
      </c>
      <c r="G27" s="60">
        <f t="shared" si="5"/>
        <v>140679788.78</v>
      </c>
      <c r="H27" s="60">
        <f>SUM(H28:H30)</f>
        <v>0</v>
      </c>
      <c r="I27" s="60">
        <f t="shared" si="5"/>
        <v>0</v>
      </c>
      <c r="J27" s="60">
        <f t="shared" si="5"/>
        <v>0</v>
      </c>
      <c r="K27" s="61">
        <f t="shared" si="0"/>
        <v>140679788.78</v>
      </c>
    </row>
    <row r="28" spans="2:11" ht="24" customHeight="1">
      <c r="B28" s="249"/>
      <c r="C28" s="66" t="s">
        <v>263</v>
      </c>
      <c r="D28" s="60"/>
      <c r="E28" s="61"/>
      <c r="F28" s="61"/>
      <c r="G28" s="61">
        <v>140679788.78</v>
      </c>
      <c r="H28" s="61"/>
      <c r="I28" s="61"/>
      <c r="J28" s="61"/>
      <c r="K28" s="61">
        <f t="shared" si="0"/>
        <v>140679788.78</v>
      </c>
    </row>
    <row r="29" spans="2:11" ht="12" customHeight="1">
      <c r="B29" s="249"/>
      <c r="C29" s="66" t="s">
        <v>264</v>
      </c>
      <c r="D29" s="60"/>
      <c r="E29" s="61"/>
      <c r="F29" s="61"/>
      <c r="G29" s="61"/>
      <c r="H29" s="61"/>
      <c r="I29" s="61"/>
      <c r="J29" s="61"/>
      <c r="K29" s="61">
        <f t="shared" si="0"/>
        <v>0</v>
      </c>
    </row>
    <row r="30" spans="2:11" ht="12" customHeight="1">
      <c r="B30" s="249"/>
      <c r="C30" s="66" t="s">
        <v>265</v>
      </c>
      <c r="D30" s="60"/>
      <c r="E30" s="61"/>
      <c r="F30" s="61"/>
      <c r="G30" s="61"/>
      <c r="H30" s="61"/>
      <c r="I30" s="61"/>
      <c r="J30" s="61"/>
      <c r="K30" s="61">
        <f t="shared" si="0"/>
        <v>0</v>
      </c>
    </row>
    <row r="31" spans="2:11" ht="12" customHeight="1">
      <c r="B31" s="59">
        <v>2.4</v>
      </c>
      <c r="C31" s="49" t="s">
        <v>228</v>
      </c>
      <c r="D31" s="60">
        <f aca="true" t="shared" si="6" ref="D31:J31">+D22+D23-D27</f>
        <v>0</v>
      </c>
      <c r="E31" s="60">
        <f t="shared" si="6"/>
        <v>872474122.07</v>
      </c>
      <c r="F31" s="60">
        <f t="shared" si="6"/>
        <v>2383182246.23</v>
      </c>
      <c r="G31" s="60">
        <f t="shared" si="6"/>
        <v>22328660551.09</v>
      </c>
      <c r="H31" s="60">
        <f t="shared" si="6"/>
        <v>57835356.019999996</v>
      </c>
      <c r="I31" s="60">
        <f t="shared" si="6"/>
        <v>114932919.97999999</v>
      </c>
      <c r="J31" s="60">
        <f t="shared" si="6"/>
        <v>290747099.38</v>
      </c>
      <c r="K31" s="61">
        <f t="shared" si="0"/>
        <v>26047832294.77</v>
      </c>
    </row>
    <row r="32" spans="2:11" ht="12" customHeight="1">
      <c r="B32" s="56">
        <v>3</v>
      </c>
      <c r="C32" s="68" t="s">
        <v>266</v>
      </c>
      <c r="D32" s="60"/>
      <c r="E32" s="61"/>
      <c r="F32" s="61"/>
      <c r="G32" s="61"/>
      <c r="H32" s="61"/>
      <c r="I32" s="61"/>
      <c r="J32" s="61"/>
      <c r="K32" s="61">
        <f t="shared" si="0"/>
        <v>0</v>
      </c>
    </row>
    <row r="33" spans="2:12" ht="12" customHeight="1">
      <c r="B33" s="59">
        <v>3.1</v>
      </c>
      <c r="C33" s="49" t="s">
        <v>267</v>
      </c>
      <c r="D33" s="60">
        <f aca="true" t="shared" si="7" ref="D33:J33">+D7-D22</f>
        <v>0</v>
      </c>
      <c r="E33" s="60">
        <f t="shared" si="7"/>
        <v>1917144665.2000003</v>
      </c>
      <c r="F33" s="60">
        <f t="shared" si="7"/>
        <v>434829146.1199999</v>
      </c>
      <c r="G33" s="60">
        <f t="shared" si="7"/>
        <v>33264635671.97</v>
      </c>
      <c r="H33" s="60">
        <f t="shared" si="7"/>
        <v>16190892.380000003</v>
      </c>
      <c r="I33" s="60">
        <f t="shared" si="7"/>
        <v>135506545.5</v>
      </c>
      <c r="J33" s="60">
        <f t="shared" si="7"/>
        <v>90293122.42999998</v>
      </c>
      <c r="K33" s="61">
        <f t="shared" si="0"/>
        <v>35858600043.6</v>
      </c>
      <c r="L33" s="69"/>
    </row>
    <row r="34" spans="2:12" ht="12" customHeight="1">
      <c r="B34" s="59">
        <v>3.2</v>
      </c>
      <c r="C34" s="49" t="s">
        <v>268</v>
      </c>
      <c r="D34" s="61">
        <f aca="true" t="shared" si="8" ref="D34:J34">+D20-D31</f>
        <v>0</v>
      </c>
      <c r="E34" s="61">
        <f>+E20-E31</f>
        <v>3107188586.98</v>
      </c>
      <c r="F34" s="61">
        <f t="shared" si="8"/>
        <v>472943754.25999975</v>
      </c>
      <c r="G34" s="61">
        <f t="shared" si="8"/>
        <v>44562005643.869995</v>
      </c>
      <c r="H34" s="61">
        <f t="shared" si="8"/>
        <v>123259231.01</v>
      </c>
      <c r="I34" s="61">
        <f t="shared" si="8"/>
        <v>147288142.65</v>
      </c>
      <c r="J34" s="61">
        <f t="shared" si="8"/>
        <v>32078133.629999995</v>
      </c>
      <c r="K34" s="61">
        <f t="shared" si="0"/>
        <v>48444763492.399994</v>
      </c>
      <c r="L34" s="69"/>
    </row>
    <row r="35" spans="2:11" ht="12" customHeight="1">
      <c r="B35" s="70"/>
      <c r="C35" s="71"/>
      <c r="D35" s="71"/>
      <c r="E35" s="72"/>
      <c r="F35" s="72"/>
      <c r="G35" s="72"/>
      <c r="H35" s="72"/>
      <c r="I35" s="72"/>
      <c r="J35" s="72"/>
      <c r="K35" s="73"/>
    </row>
    <row r="36" ht="16.5" customHeight="1">
      <c r="C36" s="48" t="s">
        <v>269</v>
      </c>
    </row>
    <row r="37" spans="3:11" ht="24" customHeight="1">
      <c r="C37" s="242" t="s">
        <v>270</v>
      </c>
      <c r="D37" s="242"/>
      <c r="E37" s="242"/>
      <c r="F37" s="242"/>
      <c r="G37" s="242"/>
      <c r="H37" s="242"/>
      <c r="I37" s="242"/>
      <c r="J37" s="242"/>
      <c r="K37" s="242"/>
    </row>
    <row r="38" spans="2:11" ht="12.75">
      <c r="B38" s="243" t="s">
        <v>271</v>
      </c>
      <c r="C38" s="243"/>
      <c r="D38" s="243"/>
      <c r="E38" s="243"/>
      <c r="F38" s="243"/>
      <c r="G38" s="243"/>
      <c r="H38" s="243"/>
      <c r="I38" s="243"/>
      <c r="J38" s="243"/>
      <c r="K38" s="243"/>
    </row>
    <row r="39" spans="2:11" ht="12.75">
      <c r="B39" s="243" t="s">
        <v>271</v>
      </c>
      <c r="C39" s="243"/>
      <c r="D39" s="243"/>
      <c r="E39" s="243"/>
      <c r="F39" s="243"/>
      <c r="G39" s="243"/>
      <c r="H39" s="243"/>
      <c r="I39" s="243"/>
      <c r="J39" s="243"/>
      <c r="K39" s="243"/>
    </row>
    <row r="40" ht="19.5" customHeight="1">
      <c r="B40" s="74" t="s">
        <v>272</v>
      </c>
    </row>
    <row r="41" ht="14.25">
      <c r="K41" s="75">
        <v>12</v>
      </c>
    </row>
  </sheetData>
  <sheetProtection/>
  <mergeCells count="18">
    <mergeCell ref="B38:K38"/>
    <mergeCell ref="B39:K39"/>
    <mergeCell ref="K4:K5"/>
    <mergeCell ref="B9:B12"/>
    <mergeCell ref="B14:B17"/>
    <mergeCell ref="B24:B26"/>
    <mergeCell ref="B28:B30"/>
    <mergeCell ref="C37:K37"/>
    <mergeCell ref="B2:K2"/>
    <mergeCell ref="B4:B5"/>
    <mergeCell ref="C4:C5"/>
    <mergeCell ref="D4:D5"/>
    <mergeCell ref="E4:E5"/>
    <mergeCell ref="F4:F5"/>
    <mergeCell ref="G4:G5"/>
    <mergeCell ref="H4:H5"/>
    <mergeCell ref="I4:I5"/>
    <mergeCell ref="J4:J5"/>
  </mergeCells>
  <printOptions/>
  <pageMargins left="0.7" right="0.7" top="0.75" bottom="0.75" header="0.3" footer="0.3"/>
  <pageSetup horizontalDpi="600" verticalDpi="600" orientation="landscape" paperSize="9" scale="87" r:id="rId1"/>
</worksheet>
</file>

<file path=xl/worksheets/sheet12.xml><?xml version="1.0" encoding="utf-8"?>
<worksheet xmlns="http://schemas.openxmlformats.org/spreadsheetml/2006/main" xmlns:r="http://schemas.openxmlformats.org/officeDocument/2006/relationships">
  <sheetPr>
    <tabColor theme="9" tint="0.5999900102615356"/>
  </sheetPr>
  <dimension ref="B2:L39"/>
  <sheetViews>
    <sheetView zoomScalePageLayoutView="0" workbookViewId="0" topLeftCell="A1">
      <selection activeCell="G42" sqref="G42"/>
    </sheetView>
  </sheetViews>
  <sheetFormatPr defaultColWidth="9.140625" defaultRowHeight="12.75"/>
  <cols>
    <col min="1" max="1" width="2.28125" style="44" customWidth="1"/>
    <col min="2" max="2" width="4.00390625" style="44" customWidth="1"/>
    <col min="3" max="3" width="33.28125" style="44" customWidth="1"/>
    <col min="4" max="4" width="11.140625" style="44" customWidth="1"/>
    <col min="5" max="5" width="14.00390625" style="44" customWidth="1"/>
    <col min="6" max="6" width="11.00390625" style="44" customWidth="1"/>
    <col min="7" max="7" width="11.28125" style="44" customWidth="1"/>
    <col min="8" max="8" width="10.8515625" style="44" customWidth="1"/>
    <col min="9" max="9" width="10.421875" style="44" customWidth="1"/>
    <col min="10" max="10" width="18.140625" style="44" customWidth="1"/>
    <col min="11" max="11" width="15.00390625" style="44" customWidth="1"/>
    <col min="12" max="12" width="15.140625" style="44" bestFit="1" customWidth="1"/>
    <col min="13" max="16384" width="9.140625" style="44" customWidth="1"/>
  </cols>
  <sheetData>
    <row r="2" spans="2:11" ht="12.75">
      <c r="B2" s="250" t="s">
        <v>273</v>
      </c>
      <c r="C2" s="251"/>
      <c r="D2" s="251"/>
      <c r="E2" s="251"/>
      <c r="F2" s="251"/>
      <c r="G2" s="251"/>
      <c r="H2" s="251"/>
      <c r="I2" s="251"/>
      <c r="J2" s="251"/>
      <c r="K2" s="251"/>
    </row>
    <row r="3" ht="12.75">
      <c r="B3" s="48"/>
    </row>
    <row r="4" spans="2:11" ht="25.5" customHeight="1">
      <c r="B4" s="239" t="s">
        <v>177</v>
      </c>
      <c r="C4" s="239" t="s">
        <v>188</v>
      </c>
      <c r="D4" s="239" t="s">
        <v>274</v>
      </c>
      <c r="E4" s="239" t="s">
        <v>275</v>
      </c>
      <c r="F4" s="239" t="s">
        <v>276</v>
      </c>
      <c r="G4" s="239" t="s">
        <v>277</v>
      </c>
      <c r="H4" s="239" t="s">
        <v>278</v>
      </c>
      <c r="I4" s="252" t="s">
        <v>279</v>
      </c>
      <c r="J4" s="239" t="s">
        <v>280</v>
      </c>
      <c r="K4" s="239" t="s">
        <v>183</v>
      </c>
    </row>
    <row r="5" spans="2:11" ht="12.75">
      <c r="B5" s="239"/>
      <c r="C5" s="239"/>
      <c r="D5" s="239"/>
      <c r="E5" s="239"/>
      <c r="F5" s="239"/>
      <c r="G5" s="239"/>
      <c r="H5" s="239"/>
      <c r="I5" s="253"/>
      <c r="J5" s="239"/>
      <c r="K5" s="239"/>
    </row>
    <row r="6" spans="2:11" ht="13.5" customHeight="1">
      <c r="B6" s="57">
        <v>1</v>
      </c>
      <c r="C6" s="57" t="s">
        <v>281</v>
      </c>
      <c r="D6" s="76"/>
      <c r="E6" s="76"/>
      <c r="F6" s="76"/>
      <c r="G6" s="76"/>
      <c r="H6" s="76"/>
      <c r="I6" s="76"/>
      <c r="J6" s="76"/>
      <c r="K6" s="76"/>
    </row>
    <row r="7" spans="2:11" ht="13.5" customHeight="1">
      <c r="B7" s="46">
        <v>1.1</v>
      </c>
      <c r="C7" s="49" t="s">
        <v>129</v>
      </c>
      <c r="D7" s="35"/>
      <c r="E7" s="35">
        <v>8566310.23</v>
      </c>
      <c r="F7" s="35">
        <v>0</v>
      </c>
      <c r="G7" s="35">
        <v>0</v>
      </c>
      <c r="H7" s="35">
        <v>0</v>
      </c>
      <c r="I7" s="35">
        <v>0</v>
      </c>
      <c r="J7" s="35">
        <v>42084083.69</v>
      </c>
      <c r="K7" s="35">
        <f>SUM(D7:J7)</f>
        <v>50650393.92</v>
      </c>
    </row>
    <row r="8" spans="2:11" ht="13.5" customHeight="1">
      <c r="B8" s="46">
        <v>1.2</v>
      </c>
      <c r="C8" s="49" t="s">
        <v>221</v>
      </c>
      <c r="D8" s="35">
        <f aca="true" t="shared" si="0" ref="D8:I8">SUM(D9:D12)</f>
        <v>0</v>
      </c>
      <c r="E8" s="35">
        <f t="shared" si="0"/>
        <v>121734163.64</v>
      </c>
      <c r="F8" s="35">
        <f t="shared" si="0"/>
        <v>0</v>
      </c>
      <c r="G8" s="35">
        <f t="shared" si="0"/>
        <v>0</v>
      </c>
      <c r="H8" s="35">
        <f t="shared" si="0"/>
        <v>0</v>
      </c>
      <c r="I8" s="35">
        <f t="shared" si="0"/>
        <v>0</v>
      </c>
      <c r="J8" s="35"/>
      <c r="K8" s="35">
        <f aca="true" t="shared" si="1" ref="K8:K29">SUM(D8:J8)</f>
        <v>121734163.64</v>
      </c>
    </row>
    <row r="9" spans="2:11" ht="13.5" customHeight="1">
      <c r="B9" s="254"/>
      <c r="C9" s="62" t="s">
        <v>249</v>
      </c>
      <c r="D9" s="35"/>
      <c r="E9" s="35"/>
      <c r="F9" s="35"/>
      <c r="G9" s="35"/>
      <c r="H9" s="35"/>
      <c r="I9" s="35"/>
      <c r="J9" s="35"/>
      <c r="K9" s="35">
        <f t="shared" si="1"/>
        <v>0</v>
      </c>
    </row>
    <row r="10" spans="2:11" ht="13.5" customHeight="1">
      <c r="B10" s="254"/>
      <c r="C10" s="62" t="s">
        <v>250</v>
      </c>
      <c r="D10" s="35"/>
      <c r="E10" s="35">
        <v>121734163.64</v>
      </c>
      <c r="F10" s="35"/>
      <c r="G10" s="35"/>
      <c r="H10" s="35"/>
      <c r="I10" s="35"/>
      <c r="J10" s="35"/>
      <c r="K10" s="35">
        <f t="shared" si="1"/>
        <v>121734163.64</v>
      </c>
    </row>
    <row r="11" spans="2:11" ht="13.5" customHeight="1">
      <c r="B11" s="254"/>
      <c r="C11" s="62" t="s">
        <v>251</v>
      </c>
      <c r="D11" s="35"/>
      <c r="E11" s="35"/>
      <c r="F11" s="35"/>
      <c r="G11" s="35"/>
      <c r="H11" s="35"/>
      <c r="I11" s="35"/>
      <c r="J11" s="35"/>
      <c r="K11" s="35">
        <f t="shared" si="1"/>
        <v>0</v>
      </c>
    </row>
    <row r="12" spans="2:11" ht="13.5" customHeight="1">
      <c r="B12" s="254"/>
      <c r="C12" s="62" t="s">
        <v>252</v>
      </c>
      <c r="D12" s="35"/>
      <c r="E12" s="35"/>
      <c r="F12" s="35"/>
      <c r="G12" s="35"/>
      <c r="H12" s="35"/>
      <c r="I12" s="35"/>
      <c r="J12" s="35"/>
      <c r="K12" s="35">
        <f t="shared" si="1"/>
        <v>0</v>
      </c>
    </row>
    <row r="13" spans="2:11" ht="13.5" customHeight="1">
      <c r="B13" s="46">
        <v>1.3</v>
      </c>
      <c r="C13" s="63" t="s">
        <v>222</v>
      </c>
      <c r="D13" s="35">
        <f>SUM(D14:D17)</f>
        <v>0</v>
      </c>
      <c r="E13" s="35">
        <f aca="true" t="shared" si="2" ref="E13:J13">SUM(E14:E17)</f>
        <v>0</v>
      </c>
      <c r="F13" s="35">
        <f t="shared" si="2"/>
        <v>0</v>
      </c>
      <c r="G13" s="35">
        <f t="shared" si="2"/>
        <v>0</v>
      </c>
      <c r="H13" s="35">
        <f t="shared" si="2"/>
        <v>0</v>
      </c>
      <c r="I13" s="35">
        <f t="shared" si="2"/>
        <v>0</v>
      </c>
      <c r="J13" s="35">
        <f t="shared" si="2"/>
        <v>0</v>
      </c>
      <c r="K13" s="35">
        <f t="shared" si="1"/>
        <v>0</v>
      </c>
    </row>
    <row r="14" spans="2:11" ht="13.5" customHeight="1">
      <c r="B14" s="254"/>
      <c r="C14" s="63" t="s">
        <v>253</v>
      </c>
      <c r="D14" s="35"/>
      <c r="E14" s="35"/>
      <c r="F14" s="35"/>
      <c r="G14" s="35"/>
      <c r="H14" s="35"/>
      <c r="I14" s="35"/>
      <c r="J14" s="35"/>
      <c r="K14" s="35">
        <f t="shared" si="1"/>
        <v>0</v>
      </c>
    </row>
    <row r="15" spans="2:11" ht="13.5" customHeight="1">
      <c r="B15" s="254"/>
      <c r="C15" s="63" t="s">
        <v>254</v>
      </c>
      <c r="D15" s="35"/>
      <c r="E15" s="35"/>
      <c r="F15" s="35"/>
      <c r="G15" s="35"/>
      <c r="H15" s="35"/>
      <c r="I15" s="35"/>
      <c r="J15" s="35"/>
      <c r="K15" s="35">
        <f t="shared" si="1"/>
        <v>0</v>
      </c>
    </row>
    <row r="16" spans="2:11" ht="13.5" customHeight="1">
      <c r="B16" s="254"/>
      <c r="C16" s="63" t="s">
        <v>255</v>
      </c>
      <c r="D16" s="35"/>
      <c r="E16" s="35"/>
      <c r="F16" s="35"/>
      <c r="G16" s="35"/>
      <c r="H16" s="35"/>
      <c r="I16" s="35"/>
      <c r="J16" s="35"/>
      <c r="K16" s="35">
        <f t="shared" si="1"/>
        <v>0</v>
      </c>
    </row>
    <row r="17" spans="2:11" ht="13.5" customHeight="1">
      <c r="B17" s="254"/>
      <c r="C17" s="63"/>
      <c r="D17" s="35"/>
      <c r="E17" s="35"/>
      <c r="F17" s="35"/>
      <c r="G17" s="35"/>
      <c r="H17" s="35"/>
      <c r="I17" s="35"/>
      <c r="J17" s="35"/>
      <c r="K17" s="35">
        <f t="shared" si="1"/>
        <v>0</v>
      </c>
    </row>
    <row r="18" spans="2:11" ht="13.5" customHeight="1">
      <c r="B18" s="46">
        <v>1.4</v>
      </c>
      <c r="C18" s="63" t="s">
        <v>132</v>
      </c>
      <c r="D18" s="35">
        <f>+D7+D8-D13</f>
        <v>0</v>
      </c>
      <c r="E18" s="35">
        <f aca="true" t="shared" si="3" ref="E18:J18">+E7+E8-E13</f>
        <v>130300473.87</v>
      </c>
      <c r="F18" s="35">
        <f t="shared" si="3"/>
        <v>0</v>
      </c>
      <c r="G18" s="35">
        <f t="shared" si="3"/>
        <v>0</v>
      </c>
      <c r="H18" s="35">
        <f t="shared" si="3"/>
        <v>0</v>
      </c>
      <c r="I18" s="35">
        <f t="shared" si="3"/>
        <v>0</v>
      </c>
      <c r="J18" s="35">
        <f t="shared" si="3"/>
        <v>42084083.69</v>
      </c>
      <c r="K18" s="35">
        <f t="shared" si="1"/>
        <v>172384557.56</v>
      </c>
    </row>
    <row r="19" spans="2:11" ht="13.5" customHeight="1">
      <c r="B19" s="57">
        <v>2</v>
      </c>
      <c r="C19" s="65" t="s">
        <v>282</v>
      </c>
      <c r="D19" s="77"/>
      <c r="E19" s="77"/>
      <c r="F19" s="77"/>
      <c r="G19" s="77"/>
      <c r="H19" s="77"/>
      <c r="I19" s="77"/>
      <c r="J19" s="77"/>
      <c r="K19" s="77"/>
    </row>
    <row r="20" spans="2:11" ht="13.5" customHeight="1">
      <c r="B20" s="46">
        <v>2.1</v>
      </c>
      <c r="C20" s="49" t="s">
        <v>227</v>
      </c>
      <c r="D20" s="35"/>
      <c r="E20" s="35"/>
      <c r="F20" s="35"/>
      <c r="G20" s="35"/>
      <c r="H20" s="35"/>
      <c r="I20" s="35"/>
      <c r="J20" s="35"/>
      <c r="K20" s="35">
        <f t="shared" si="1"/>
        <v>0</v>
      </c>
    </row>
    <row r="21" spans="2:11" ht="13.5" customHeight="1">
      <c r="B21" s="46">
        <v>2.2</v>
      </c>
      <c r="C21" s="49" t="s">
        <v>221</v>
      </c>
      <c r="D21" s="35">
        <f>SUM(D22:D24)</f>
        <v>0</v>
      </c>
      <c r="E21" s="35">
        <f aca="true" t="shared" si="4" ref="E21:J21">SUM(E22:E24)</f>
        <v>49388431.39</v>
      </c>
      <c r="F21" s="35">
        <f t="shared" si="4"/>
        <v>0</v>
      </c>
      <c r="G21" s="35">
        <f t="shared" si="4"/>
        <v>0</v>
      </c>
      <c r="H21" s="35">
        <f t="shared" si="4"/>
        <v>0</v>
      </c>
      <c r="I21" s="35">
        <f t="shared" si="4"/>
        <v>0</v>
      </c>
      <c r="J21" s="35">
        <f t="shared" si="4"/>
        <v>13608889.95</v>
      </c>
      <c r="K21" s="35">
        <f t="shared" si="1"/>
        <v>62997321.34</v>
      </c>
    </row>
    <row r="22" spans="2:11" ht="13.5" customHeight="1">
      <c r="B22" s="254"/>
      <c r="C22" s="49" t="s">
        <v>283</v>
      </c>
      <c r="D22" s="35"/>
      <c r="E22" s="35">
        <v>49388431.39</v>
      </c>
      <c r="F22" s="35"/>
      <c r="G22" s="35"/>
      <c r="H22" s="35"/>
      <c r="I22" s="35"/>
      <c r="J22" s="35">
        <v>13608889.95</v>
      </c>
      <c r="K22" s="35">
        <f t="shared" si="1"/>
        <v>62997321.34</v>
      </c>
    </row>
    <row r="23" spans="2:11" ht="13.5" customHeight="1">
      <c r="B23" s="254"/>
      <c r="C23" s="66" t="s">
        <v>260</v>
      </c>
      <c r="D23" s="35"/>
      <c r="E23" s="35"/>
      <c r="F23" s="35"/>
      <c r="G23" s="35"/>
      <c r="H23" s="35"/>
      <c r="I23" s="35"/>
      <c r="J23" s="35"/>
      <c r="K23" s="35">
        <f t="shared" si="1"/>
        <v>0</v>
      </c>
    </row>
    <row r="24" spans="2:11" ht="13.5" customHeight="1">
      <c r="B24" s="254"/>
      <c r="C24" s="66" t="s">
        <v>284</v>
      </c>
      <c r="D24" s="35"/>
      <c r="E24" s="35"/>
      <c r="F24" s="35"/>
      <c r="G24" s="35"/>
      <c r="H24" s="35"/>
      <c r="I24" s="35"/>
      <c r="J24" s="35"/>
      <c r="K24" s="35">
        <f t="shared" si="1"/>
        <v>0</v>
      </c>
    </row>
    <row r="25" spans="2:11" ht="13.5" customHeight="1">
      <c r="B25" s="46">
        <v>2.3</v>
      </c>
      <c r="C25" s="49" t="s">
        <v>285</v>
      </c>
      <c r="D25" s="35">
        <f>SUM(D26:D28)</f>
        <v>0</v>
      </c>
      <c r="E25" s="35">
        <f aca="true" t="shared" si="5" ref="E25:J25">SUM(E26:E28)</f>
        <v>0</v>
      </c>
      <c r="F25" s="35">
        <f t="shared" si="5"/>
        <v>0</v>
      </c>
      <c r="G25" s="35">
        <f t="shared" si="5"/>
        <v>0</v>
      </c>
      <c r="H25" s="35">
        <f t="shared" si="5"/>
        <v>0</v>
      </c>
      <c r="I25" s="35">
        <f t="shared" si="5"/>
        <v>0</v>
      </c>
      <c r="J25" s="35">
        <f t="shared" si="5"/>
        <v>0</v>
      </c>
      <c r="K25" s="35">
        <f t="shared" si="1"/>
        <v>0</v>
      </c>
    </row>
    <row r="26" spans="2:11" ht="13.5" customHeight="1">
      <c r="B26" s="254"/>
      <c r="C26" s="66" t="s">
        <v>286</v>
      </c>
      <c r="D26" s="35"/>
      <c r="E26" s="35"/>
      <c r="F26" s="35"/>
      <c r="G26" s="35"/>
      <c r="H26" s="35"/>
      <c r="I26" s="35"/>
      <c r="J26" s="35"/>
      <c r="K26" s="35">
        <f t="shared" si="1"/>
        <v>0</v>
      </c>
    </row>
    <row r="27" spans="2:11" ht="13.5" customHeight="1">
      <c r="B27" s="254"/>
      <c r="C27" s="66" t="s">
        <v>264</v>
      </c>
      <c r="D27" s="35"/>
      <c r="E27" s="35"/>
      <c r="F27" s="35"/>
      <c r="G27" s="35"/>
      <c r="H27" s="35"/>
      <c r="I27" s="35"/>
      <c r="J27" s="35"/>
      <c r="K27" s="35">
        <f t="shared" si="1"/>
        <v>0</v>
      </c>
    </row>
    <row r="28" spans="2:11" ht="13.5" customHeight="1">
      <c r="B28" s="254"/>
      <c r="C28" s="66" t="s">
        <v>287</v>
      </c>
      <c r="D28" s="35"/>
      <c r="E28" s="35"/>
      <c r="F28" s="35"/>
      <c r="G28" s="35"/>
      <c r="H28" s="35"/>
      <c r="I28" s="35"/>
      <c r="J28" s="35"/>
      <c r="K28" s="35">
        <f t="shared" si="1"/>
        <v>0</v>
      </c>
    </row>
    <row r="29" spans="2:11" ht="13.5" customHeight="1">
      <c r="B29" s="46">
        <v>2.4</v>
      </c>
      <c r="C29" s="49" t="s">
        <v>228</v>
      </c>
      <c r="D29" s="35">
        <f aca="true" t="shared" si="6" ref="D29:J29">+D20+D21-D25</f>
        <v>0</v>
      </c>
      <c r="E29" s="35">
        <f t="shared" si="6"/>
        <v>49388431.39</v>
      </c>
      <c r="F29" s="35">
        <f t="shared" si="6"/>
        <v>0</v>
      </c>
      <c r="G29" s="35">
        <f t="shared" si="6"/>
        <v>0</v>
      </c>
      <c r="H29" s="35">
        <f t="shared" si="6"/>
        <v>0</v>
      </c>
      <c r="I29" s="35">
        <f t="shared" si="6"/>
        <v>0</v>
      </c>
      <c r="J29" s="35">
        <f t="shared" si="6"/>
        <v>13608889.95</v>
      </c>
      <c r="K29" s="35">
        <f t="shared" si="1"/>
        <v>62997321.34</v>
      </c>
    </row>
    <row r="30" spans="2:11" ht="13.5" customHeight="1">
      <c r="B30" s="57">
        <v>3</v>
      </c>
      <c r="C30" s="68" t="s">
        <v>288</v>
      </c>
      <c r="D30" s="77"/>
      <c r="E30" s="77"/>
      <c r="F30" s="77"/>
      <c r="G30" s="77"/>
      <c r="H30" s="77"/>
      <c r="I30" s="77"/>
      <c r="J30" s="77"/>
      <c r="K30" s="77"/>
    </row>
    <row r="31" spans="2:12" ht="13.5" customHeight="1">
      <c r="B31" s="46">
        <v>3.1</v>
      </c>
      <c r="C31" s="49" t="s">
        <v>267</v>
      </c>
      <c r="D31" s="35">
        <f aca="true" t="shared" si="7" ref="D31:J31">+D7-D20</f>
        <v>0</v>
      </c>
      <c r="E31" s="35">
        <f t="shared" si="7"/>
        <v>8566310.23</v>
      </c>
      <c r="F31" s="35">
        <f t="shared" si="7"/>
        <v>0</v>
      </c>
      <c r="G31" s="35">
        <f t="shared" si="7"/>
        <v>0</v>
      </c>
      <c r="H31" s="35">
        <f t="shared" si="7"/>
        <v>0</v>
      </c>
      <c r="I31" s="35">
        <f t="shared" si="7"/>
        <v>0</v>
      </c>
      <c r="J31" s="35">
        <f t="shared" si="7"/>
        <v>42084083.69</v>
      </c>
      <c r="K31" s="35">
        <f>SUM(D31:J31)</f>
        <v>50650393.92</v>
      </c>
      <c r="L31" s="52"/>
    </row>
    <row r="32" spans="2:12" ht="13.5" customHeight="1">
      <c r="B32" s="46">
        <v>3.2</v>
      </c>
      <c r="C32" s="49" t="s">
        <v>289</v>
      </c>
      <c r="D32" s="35">
        <f>+D18-D29</f>
        <v>0</v>
      </c>
      <c r="E32" s="78">
        <f>+E31+E8-E21</f>
        <v>80912042.48</v>
      </c>
      <c r="F32" s="35">
        <f>+F18-F29</f>
        <v>0</v>
      </c>
      <c r="G32" s="35">
        <f>+G18-G29</f>
        <v>0</v>
      </c>
      <c r="H32" s="35">
        <f>+H18-H29</f>
        <v>0</v>
      </c>
      <c r="I32" s="35">
        <f>+I18-I29</f>
        <v>0</v>
      </c>
      <c r="J32" s="35">
        <f>+J18-J29</f>
        <v>28475193.74</v>
      </c>
      <c r="K32" s="35">
        <f>+K7+K8-K29</f>
        <v>109387236.22</v>
      </c>
      <c r="L32" s="52">
        <f>+Balance!F25</f>
        <v>109387236.22</v>
      </c>
    </row>
    <row r="33" spans="2:10" ht="12.75">
      <c r="B33" s="255" t="s">
        <v>290</v>
      </c>
      <c r="C33" s="255"/>
      <c r="D33" s="255"/>
      <c r="E33" s="255"/>
      <c r="F33" s="255"/>
      <c r="G33" s="255"/>
      <c r="H33" s="255"/>
      <c r="I33" s="255"/>
      <c r="J33" s="255"/>
    </row>
    <row r="34" spans="2:10" ht="24" customHeight="1">
      <c r="B34" s="242" t="s">
        <v>291</v>
      </c>
      <c r="C34" s="242"/>
      <c r="D34" s="242"/>
      <c r="E34" s="242"/>
      <c r="F34" s="242"/>
      <c r="G34" s="242"/>
      <c r="H34" s="242"/>
      <c r="I34" s="242"/>
      <c r="J34" s="242"/>
    </row>
    <row r="35" spans="2:10" ht="12.75">
      <c r="B35" s="243" t="s">
        <v>292</v>
      </c>
      <c r="C35" s="243"/>
      <c r="D35" s="243"/>
      <c r="E35" s="243"/>
      <c r="F35" s="243"/>
      <c r="G35" s="243"/>
      <c r="H35" s="243"/>
      <c r="I35" s="243"/>
      <c r="J35" s="243"/>
    </row>
    <row r="36" spans="2:10" ht="12.75">
      <c r="B36" s="243" t="s">
        <v>292</v>
      </c>
      <c r="C36" s="243"/>
      <c r="D36" s="243"/>
      <c r="E36" s="243"/>
      <c r="F36" s="243"/>
      <c r="G36" s="243"/>
      <c r="H36" s="243"/>
      <c r="I36" s="243"/>
      <c r="J36" s="243"/>
    </row>
    <row r="37" spans="2:10" ht="12.75">
      <c r="B37" s="243" t="s">
        <v>292</v>
      </c>
      <c r="C37" s="243"/>
      <c r="D37" s="243"/>
      <c r="E37" s="243"/>
      <c r="F37" s="243"/>
      <c r="G37" s="243"/>
      <c r="H37" s="243"/>
      <c r="I37" s="243"/>
      <c r="J37" s="243"/>
    </row>
    <row r="38" ht="14.25">
      <c r="K38" s="54">
        <v>13</v>
      </c>
    </row>
    <row r="39" ht="12.75">
      <c r="B39" s="48"/>
    </row>
  </sheetData>
  <sheetProtection/>
  <mergeCells count="20">
    <mergeCell ref="B34:J34"/>
    <mergeCell ref="B35:J35"/>
    <mergeCell ref="B36:J36"/>
    <mergeCell ref="B37:J37"/>
    <mergeCell ref="K4:K5"/>
    <mergeCell ref="B9:B12"/>
    <mergeCell ref="B14:B17"/>
    <mergeCell ref="B22:B24"/>
    <mergeCell ref="B26:B28"/>
    <mergeCell ref="B33:J33"/>
    <mergeCell ref="B2:K2"/>
    <mergeCell ref="B4:B5"/>
    <mergeCell ref="C4:C5"/>
    <mergeCell ref="D4:D5"/>
    <mergeCell ref="E4:E5"/>
    <mergeCell ref="F4:F5"/>
    <mergeCell ref="G4:G5"/>
    <mergeCell ref="H4:H5"/>
    <mergeCell ref="I4:I5"/>
    <mergeCell ref="J4:J5"/>
  </mergeCells>
  <printOptions/>
  <pageMargins left="0.7" right="0.7" top="0.75" bottom="0.75" header="0.3" footer="0.3"/>
  <pageSetup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sheetPr>
    <tabColor theme="9" tint="0.5999900102615356"/>
  </sheetPr>
  <dimension ref="B2:G48"/>
  <sheetViews>
    <sheetView zoomScalePageLayoutView="0" workbookViewId="0" topLeftCell="A40">
      <selection activeCell="I26" sqref="I26"/>
    </sheetView>
  </sheetViews>
  <sheetFormatPr defaultColWidth="9.140625" defaultRowHeight="12.75"/>
  <cols>
    <col min="1" max="1" width="2.7109375" style="44" customWidth="1"/>
    <col min="2" max="2" width="3.00390625" style="44" customWidth="1"/>
    <col min="3" max="3" width="25.421875" style="44" customWidth="1"/>
    <col min="4" max="4" width="16.140625" style="44" customWidth="1"/>
    <col min="5" max="5" width="16.421875" style="44" customWidth="1"/>
    <col min="6" max="6" width="17.28125" style="44" customWidth="1"/>
    <col min="7" max="7" width="20.00390625" style="44" customWidth="1"/>
    <col min="8" max="16384" width="9.140625" style="44" customWidth="1"/>
  </cols>
  <sheetData>
    <row r="1" ht="21.75" customHeight="1"/>
    <row r="2" spans="2:7" ht="12.75">
      <c r="B2" s="250" t="s">
        <v>313</v>
      </c>
      <c r="C2" s="251"/>
      <c r="D2" s="251"/>
      <c r="E2" s="251"/>
      <c r="F2" s="251"/>
      <c r="G2" s="251"/>
    </row>
    <row r="3" ht="12.75">
      <c r="B3" s="48"/>
    </row>
    <row r="4" spans="2:7" ht="12.75">
      <c r="B4" s="239" t="s">
        <v>177</v>
      </c>
      <c r="C4" s="239" t="s">
        <v>312</v>
      </c>
      <c r="D4" s="239" t="s">
        <v>311</v>
      </c>
      <c r="E4" s="239" t="s">
        <v>310</v>
      </c>
      <c r="F4" s="239" t="s">
        <v>309</v>
      </c>
      <c r="G4" s="239" t="s">
        <v>308</v>
      </c>
    </row>
    <row r="5" spans="2:7" ht="12.75">
      <c r="B5" s="239"/>
      <c r="C5" s="239"/>
      <c r="D5" s="239"/>
      <c r="E5" s="239"/>
      <c r="F5" s="239"/>
      <c r="G5" s="239"/>
    </row>
    <row r="6" spans="2:7" ht="12.75">
      <c r="B6" s="46">
        <v>1</v>
      </c>
      <c r="C6" s="49"/>
      <c r="D6" s="49"/>
      <c r="E6" s="49"/>
      <c r="F6" s="49"/>
      <c r="G6" s="49"/>
    </row>
    <row r="7" spans="2:7" ht="12.75">
      <c r="B7" s="46">
        <v>2</v>
      </c>
      <c r="C7" s="49"/>
      <c r="D7" s="49"/>
      <c r="E7" s="49"/>
      <c r="F7" s="49"/>
      <c r="G7" s="49"/>
    </row>
    <row r="8" spans="2:7" ht="12.75">
      <c r="B8" s="46">
        <v>3</v>
      </c>
      <c r="C8" s="49" t="s">
        <v>183</v>
      </c>
      <c r="D8" s="49"/>
      <c r="E8" s="49"/>
      <c r="F8" s="49"/>
      <c r="G8" s="49"/>
    </row>
    <row r="9" ht="12.75">
      <c r="B9" s="83"/>
    </row>
    <row r="10" spans="2:7" ht="12.75">
      <c r="B10" s="250" t="s">
        <v>307</v>
      </c>
      <c r="C10" s="251"/>
      <c r="D10" s="251"/>
      <c r="E10" s="251"/>
      <c r="F10" s="251"/>
      <c r="G10" s="251"/>
    </row>
    <row r="11" ht="12.75">
      <c r="B11" s="48"/>
    </row>
    <row r="12" spans="2:7" ht="12.75">
      <c r="B12" s="239" t="s">
        <v>177</v>
      </c>
      <c r="C12" s="239" t="s">
        <v>306</v>
      </c>
      <c r="D12" s="239" t="s">
        <v>129</v>
      </c>
      <c r="E12" s="239"/>
      <c r="F12" s="239" t="s">
        <v>132</v>
      </c>
      <c r="G12" s="239"/>
    </row>
    <row r="13" spans="2:7" ht="12.75">
      <c r="B13" s="239"/>
      <c r="C13" s="239"/>
      <c r="D13" s="46" t="s">
        <v>305</v>
      </c>
      <c r="E13" s="46" t="s">
        <v>304</v>
      </c>
      <c r="F13" s="46" t="s">
        <v>305</v>
      </c>
      <c r="G13" s="46" t="s">
        <v>304</v>
      </c>
    </row>
    <row r="14" spans="2:7" ht="12.75">
      <c r="B14" s="46">
        <v>1</v>
      </c>
      <c r="C14" s="65"/>
      <c r="D14" s="82"/>
      <c r="E14" s="82"/>
      <c r="F14" s="82"/>
      <c r="G14" s="82"/>
    </row>
    <row r="15" spans="2:7" ht="12.75">
      <c r="B15" s="46">
        <v>2</v>
      </c>
      <c r="C15" s="49" t="s">
        <v>183</v>
      </c>
      <c r="D15" s="82"/>
      <c r="E15" s="82"/>
      <c r="F15" s="82"/>
      <c r="G15" s="82"/>
    </row>
    <row r="16" ht="12.75">
      <c r="B16" s="48" t="s">
        <v>303</v>
      </c>
    </row>
    <row r="17" ht="12.75">
      <c r="B17" s="48" t="s">
        <v>302</v>
      </c>
    </row>
    <row r="18" ht="12.75">
      <c r="B18" s="48" t="s">
        <v>231</v>
      </c>
    </row>
    <row r="19" ht="12.75">
      <c r="B19" s="48" t="s">
        <v>231</v>
      </c>
    </row>
    <row r="20" ht="19.5" customHeight="1">
      <c r="B20" s="48"/>
    </row>
    <row r="21" spans="2:7" ht="13.5" thickBot="1">
      <c r="B21" s="256" t="s">
        <v>301</v>
      </c>
      <c r="C21" s="257"/>
      <c r="D21" s="257"/>
      <c r="E21" s="257"/>
      <c r="F21" s="257"/>
      <c r="G21" s="257"/>
    </row>
    <row r="22" spans="2:7" ht="12.75">
      <c r="B22" s="81"/>
      <c r="C22" s="80"/>
      <c r="D22" s="80"/>
      <c r="E22" s="80"/>
      <c r="F22" s="80"/>
      <c r="G22" s="80"/>
    </row>
    <row r="23" spans="2:7" ht="12.75">
      <c r="B23" s="258" t="s">
        <v>300</v>
      </c>
      <c r="C23" s="258" t="s">
        <v>299</v>
      </c>
      <c r="D23" s="239" t="s">
        <v>129</v>
      </c>
      <c r="E23" s="239"/>
      <c r="F23" s="259" t="s">
        <v>132</v>
      </c>
      <c r="G23" s="260"/>
    </row>
    <row r="24" spans="2:7" ht="26.25">
      <c r="B24" s="258"/>
      <c r="C24" s="258"/>
      <c r="D24" s="46" t="s">
        <v>298</v>
      </c>
      <c r="E24" s="46" t="s">
        <v>297</v>
      </c>
      <c r="F24" s="46" t="s">
        <v>298</v>
      </c>
      <c r="G24" s="46" t="s">
        <v>297</v>
      </c>
    </row>
    <row r="25" spans="2:7" ht="26.25">
      <c r="B25" s="46">
        <v>1</v>
      </c>
      <c r="C25" s="46" t="s">
        <v>296</v>
      </c>
      <c r="D25" s="46"/>
      <c r="E25" s="46"/>
      <c r="F25" s="46"/>
      <c r="G25" s="46"/>
    </row>
    <row r="26" spans="2:7" ht="12.75">
      <c r="B26" s="46">
        <v>2</v>
      </c>
      <c r="C26" s="49"/>
      <c r="D26" s="46"/>
      <c r="E26" s="46"/>
      <c r="F26" s="46"/>
      <c r="G26" s="46"/>
    </row>
    <row r="27" spans="2:7" ht="12.75">
      <c r="B27" s="46">
        <v>3</v>
      </c>
      <c r="C27" s="49"/>
      <c r="D27" s="46"/>
      <c r="E27" s="46"/>
      <c r="F27" s="46"/>
      <c r="G27" s="46"/>
    </row>
    <row r="28" spans="2:7" ht="12.75">
      <c r="B28" s="46">
        <v>4</v>
      </c>
      <c r="C28" s="49" t="s">
        <v>183</v>
      </c>
      <c r="D28" s="46"/>
      <c r="E28" s="46"/>
      <c r="F28" s="46"/>
      <c r="G28" s="46"/>
    </row>
    <row r="29" ht="12.75">
      <c r="B29" s="47"/>
    </row>
    <row r="30" spans="2:7" ht="39" customHeight="1">
      <c r="B30" s="242" t="s">
        <v>295</v>
      </c>
      <c r="C30" s="242"/>
      <c r="D30" s="242"/>
      <c r="E30" s="242"/>
      <c r="F30" s="242"/>
      <c r="G30" s="242"/>
    </row>
    <row r="31" spans="2:7" ht="12.75">
      <c r="B31" s="48" t="s">
        <v>231</v>
      </c>
      <c r="C31" s="79"/>
      <c r="D31" s="79"/>
      <c r="E31" s="79"/>
      <c r="F31" s="79"/>
      <c r="G31" s="79"/>
    </row>
    <row r="32" spans="2:7" ht="12.75">
      <c r="B32" s="48" t="s">
        <v>231</v>
      </c>
      <c r="C32" s="79"/>
      <c r="D32" s="79"/>
      <c r="E32" s="79"/>
      <c r="F32" s="79"/>
      <c r="G32" s="79"/>
    </row>
    <row r="33" spans="2:7" ht="12.75">
      <c r="B33" s="48" t="s">
        <v>231</v>
      </c>
      <c r="C33" s="79"/>
      <c r="D33" s="79"/>
      <c r="E33" s="79"/>
      <c r="F33" s="79"/>
      <c r="G33" s="79"/>
    </row>
    <row r="34" spans="2:7" ht="12.75">
      <c r="B34" s="79"/>
      <c r="C34" s="79"/>
      <c r="D34" s="79"/>
      <c r="E34" s="79"/>
      <c r="F34" s="79"/>
      <c r="G34" s="79"/>
    </row>
    <row r="35" spans="2:7" ht="12.75">
      <c r="B35" s="250" t="s">
        <v>294</v>
      </c>
      <c r="C35" s="251"/>
      <c r="D35" s="251"/>
      <c r="E35" s="251"/>
      <c r="F35" s="251"/>
      <c r="G35" s="251"/>
    </row>
    <row r="36" ht="12.75">
      <c r="B36" s="55"/>
    </row>
    <row r="37" spans="2:7" ht="65.25" customHeight="1">
      <c r="B37" s="242" t="s">
        <v>293</v>
      </c>
      <c r="C37" s="242"/>
      <c r="D37" s="242"/>
      <c r="E37" s="242"/>
      <c r="F37" s="242"/>
      <c r="G37" s="242"/>
    </row>
    <row r="38" ht="12.75">
      <c r="B38" s="48" t="s">
        <v>231</v>
      </c>
    </row>
    <row r="39" ht="12.75">
      <c r="B39" s="48" t="s">
        <v>231</v>
      </c>
    </row>
    <row r="40" ht="12.75">
      <c r="B40" s="48" t="s">
        <v>231</v>
      </c>
    </row>
    <row r="41" ht="12.75">
      <c r="B41" s="48" t="s">
        <v>231</v>
      </c>
    </row>
    <row r="42" ht="12.75">
      <c r="B42" s="48" t="s">
        <v>231</v>
      </c>
    </row>
    <row r="43" ht="12.75">
      <c r="B43" s="48" t="s">
        <v>231</v>
      </c>
    </row>
    <row r="44" ht="12.75">
      <c r="B44" s="48" t="s">
        <v>231</v>
      </c>
    </row>
    <row r="48" ht="14.25">
      <c r="G48" s="54">
        <v>14</v>
      </c>
    </row>
  </sheetData>
  <sheetProtection/>
  <mergeCells count="20">
    <mergeCell ref="B37:G37"/>
    <mergeCell ref="B23:B24"/>
    <mergeCell ref="C23:C24"/>
    <mergeCell ref="D23:E23"/>
    <mergeCell ref="F23:G23"/>
    <mergeCell ref="B30:G30"/>
    <mergeCell ref="B35:G35"/>
    <mergeCell ref="B10:G10"/>
    <mergeCell ref="B12:B13"/>
    <mergeCell ref="C12:C13"/>
    <mergeCell ref="D12:E12"/>
    <mergeCell ref="F12:G12"/>
    <mergeCell ref="B21:G21"/>
    <mergeCell ref="B2:G2"/>
    <mergeCell ref="B4:B5"/>
    <mergeCell ref="C4:C5"/>
    <mergeCell ref="D4:D5"/>
    <mergeCell ref="E4:E5"/>
    <mergeCell ref="F4:F5"/>
    <mergeCell ref="G4:G5"/>
  </mergeCells>
  <printOptions/>
  <pageMargins left="0.7" right="0.7" top="0.75" bottom="0.75" header="0.3" footer="0.3"/>
  <pageSetup horizontalDpi="600" verticalDpi="600" orientation="portrait" paperSize="9" scale="88" r:id="rId1"/>
</worksheet>
</file>

<file path=xl/worksheets/sheet14.xml><?xml version="1.0" encoding="utf-8"?>
<worksheet xmlns="http://schemas.openxmlformats.org/spreadsheetml/2006/main" xmlns:r="http://schemas.openxmlformats.org/officeDocument/2006/relationships">
  <sheetPr>
    <tabColor theme="9" tint="0.5999900102615356"/>
  </sheetPr>
  <dimension ref="B2:H53"/>
  <sheetViews>
    <sheetView tabSelected="1" zoomScalePageLayoutView="0" workbookViewId="0" topLeftCell="A7">
      <selection activeCell="K20" sqref="K20"/>
    </sheetView>
  </sheetViews>
  <sheetFormatPr defaultColWidth="9.140625" defaultRowHeight="12.75"/>
  <cols>
    <col min="1" max="1" width="2.28125" style="136" customWidth="1"/>
    <col min="2" max="2" width="4.00390625" style="136" customWidth="1"/>
    <col min="3" max="3" width="19.7109375" style="136" customWidth="1"/>
    <col min="4" max="4" width="15.7109375" style="136" customWidth="1"/>
    <col min="5" max="5" width="18.28125" style="136" customWidth="1"/>
    <col min="6" max="6" width="13.28125" style="136" customWidth="1"/>
    <col min="7" max="7" width="16.421875" style="136" customWidth="1"/>
    <col min="8" max="8" width="15.8515625" style="136" customWidth="1"/>
    <col min="9" max="16384" width="9.140625" style="136" customWidth="1"/>
  </cols>
  <sheetData>
    <row r="2" spans="2:8" ht="12">
      <c r="B2" s="261" t="s">
        <v>1619</v>
      </c>
      <c r="C2" s="262"/>
      <c r="D2" s="262"/>
      <c r="E2" s="262"/>
      <c r="F2" s="262"/>
      <c r="G2" s="262"/>
      <c r="H2" s="262"/>
    </row>
    <row r="3" ht="12">
      <c r="B3" s="137"/>
    </row>
    <row r="4" spans="2:8" ht="26.25" customHeight="1">
      <c r="B4" s="138" t="s">
        <v>177</v>
      </c>
      <c r="C4" s="263" t="s">
        <v>197</v>
      </c>
      <c r="D4" s="263"/>
      <c r="E4" s="263" t="s">
        <v>129</v>
      </c>
      <c r="F4" s="263"/>
      <c r="G4" s="263" t="s">
        <v>132</v>
      </c>
      <c r="H4" s="263"/>
    </row>
    <row r="5" spans="2:8" ht="12">
      <c r="B5" s="138">
        <v>1</v>
      </c>
      <c r="C5" s="263"/>
      <c r="D5" s="263"/>
      <c r="E5" s="264"/>
      <c r="F5" s="264"/>
      <c r="G5" s="265"/>
      <c r="H5" s="265"/>
    </row>
    <row r="6" spans="2:8" ht="12">
      <c r="B6" s="138">
        <v>2</v>
      </c>
      <c r="C6" s="263"/>
      <c r="D6" s="263"/>
      <c r="E6" s="264"/>
      <c r="F6" s="264"/>
      <c r="G6" s="265"/>
      <c r="H6" s="265"/>
    </row>
    <row r="7" spans="2:8" ht="12">
      <c r="B7" s="138">
        <v>3</v>
      </c>
      <c r="C7" s="263" t="s">
        <v>183</v>
      </c>
      <c r="D7" s="263"/>
      <c r="E7" s="264"/>
      <c r="F7" s="264"/>
      <c r="G7" s="265"/>
      <c r="H7" s="265"/>
    </row>
    <row r="8" ht="9" customHeight="1">
      <c r="B8" s="139"/>
    </row>
    <row r="9" spans="2:8" ht="26.25" customHeight="1">
      <c r="B9" s="266" t="s">
        <v>1620</v>
      </c>
      <c r="C9" s="266"/>
      <c r="D9" s="266"/>
      <c r="E9" s="266"/>
      <c r="F9" s="266"/>
      <c r="G9" s="266"/>
      <c r="H9" s="266"/>
    </row>
    <row r="10" spans="2:8" ht="12">
      <c r="B10" s="267" t="s">
        <v>1621</v>
      </c>
      <c r="C10" s="267"/>
      <c r="D10" s="267"/>
      <c r="E10" s="267"/>
      <c r="F10" s="267"/>
      <c r="G10" s="267"/>
      <c r="H10" s="267"/>
    </row>
    <row r="11" spans="2:8" ht="12">
      <c r="B11" s="267" t="s">
        <v>1621</v>
      </c>
      <c r="C11" s="267"/>
      <c r="D11" s="267"/>
      <c r="E11" s="267"/>
      <c r="F11" s="267"/>
      <c r="G11" s="267"/>
      <c r="H11" s="267"/>
    </row>
    <row r="12" spans="2:8" ht="15.75" customHeight="1">
      <c r="B12" s="267" t="s">
        <v>1621</v>
      </c>
      <c r="C12" s="267"/>
      <c r="D12" s="267"/>
      <c r="E12" s="267"/>
      <c r="F12" s="267"/>
      <c r="G12" s="267"/>
      <c r="H12" s="267"/>
    </row>
    <row r="13" spans="2:8" ht="15.75" customHeight="1">
      <c r="B13" s="140"/>
      <c r="C13" s="140"/>
      <c r="D13" s="140"/>
      <c r="E13" s="140"/>
      <c r="F13" s="140"/>
      <c r="G13" s="140"/>
      <c r="H13" s="140"/>
    </row>
    <row r="14" spans="2:8" ht="12">
      <c r="B14" s="261" t="s">
        <v>1622</v>
      </c>
      <c r="C14" s="262"/>
      <c r="D14" s="262"/>
      <c r="E14" s="262"/>
      <c r="F14" s="262"/>
      <c r="G14" s="262"/>
      <c r="H14" s="262"/>
    </row>
    <row r="15" ht="12">
      <c r="B15" s="139" t="s">
        <v>1623</v>
      </c>
    </row>
    <row r="16" ht="12">
      <c r="B16" s="139"/>
    </row>
    <row r="17" spans="2:8" ht="12">
      <c r="B17" s="138" t="s">
        <v>177</v>
      </c>
      <c r="C17" s="263" t="s">
        <v>415</v>
      </c>
      <c r="D17" s="263"/>
      <c r="E17" s="263" t="s">
        <v>129</v>
      </c>
      <c r="F17" s="263"/>
      <c r="G17" s="263" t="s">
        <v>132</v>
      </c>
      <c r="H17" s="263"/>
    </row>
    <row r="18" spans="2:8" ht="12">
      <c r="B18" s="138">
        <v>1</v>
      </c>
      <c r="C18" s="268" t="s">
        <v>1624</v>
      </c>
      <c r="D18" s="268"/>
      <c r="E18" s="269">
        <f>Balance!E38</f>
        <v>10938916694.59</v>
      </c>
      <c r="F18" s="269"/>
      <c r="G18" s="269">
        <f>Balance!F38</f>
        <v>10188933018.86</v>
      </c>
      <c r="H18" s="269"/>
    </row>
    <row r="19" spans="2:8" ht="12">
      <c r="B19" s="138">
        <v>2</v>
      </c>
      <c r="C19" s="268" t="s">
        <v>1625</v>
      </c>
      <c r="D19" s="268"/>
      <c r="E19" s="269"/>
      <c r="F19" s="269"/>
      <c r="G19" s="269"/>
      <c r="H19" s="269"/>
    </row>
    <row r="20" spans="2:8" ht="12">
      <c r="B20" s="138">
        <v>3</v>
      </c>
      <c r="C20" s="268"/>
      <c r="D20" s="268"/>
      <c r="E20" s="269"/>
      <c r="F20" s="269"/>
      <c r="G20" s="269"/>
      <c r="H20" s="269"/>
    </row>
    <row r="21" spans="2:8" ht="12">
      <c r="B21" s="138">
        <v>4</v>
      </c>
      <c r="C21" s="268" t="s">
        <v>183</v>
      </c>
      <c r="D21" s="268"/>
      <c r="E21" s="269">
        <f>SUM(E18:F20)</f>
        <v>10938916694.59</v>
      </c>
      <c r="F21" s="269"/>
      <c r="G21" s="269">
        <f>SUM(G18:H20)</f>
        <v>10188933018.86</v>
      </c>
      <c r="H21" s="269"/>
    </row>
    <row r="22" spans="2:5" ht="12">
      <c r="B22" s="141"/>
      <c r="C22" s="140"/>
      <c r="D22" s="140"/>
      <c r="E22" s="141"/>
    </row>
    <row r="23" spans="2:5" ht="12">
      <c r="B23" s="139" t="s">
        <v>1626</v>
      </c>
      <c r="C23" s="140"/>
      <c r="D23" s="140"/>
      <c r="E23" s="141"/>
    </row>
    <row r="24" spans="2:5" ht="12">
      <c r="B24" s="139"/>
      <c r="C24" s="140"/>
      <c r="D24" s="140"/>
      <c r="E24" s="141"/>
    </row>
    <row r="25" spans="2:8" ht="25.5" customHeight="1">
      <c r="B25" s="138" t="s">
        <v>177</v>
      </c>
      <c r="C25" s="268" t="s">
        <v>1627</v>
      </c>
      <c r="D25" s="268"/>
      <c r="E25" s="270" t="s">
        <v>129</v>
      </c>
      <c r="F25" s="271"/>
      <c r="G25" s="270" t="s">
        <v>132</v>
      </c>
      <c r="H25" s="271"/>
    </row>
    <row r="26" spans="2:8" ht="12">
      <c r="B26" s="138">
        <v>1</v>
      </c>
      <c r="C26" s="268" t="s">
        <v>1628</v>
      </c>
      <c r="D26" s="268"/>
      <c r="E26" s="272">
        <v>518715630.75</v>
      </c>
      <c r="F26" s="273"/>
      <c r="G26" s="272">
        <v>587949679.77</v>
      </c>
      <c r="H26" s="273"/>
    </row>
    <row r="27" spans="2:8" ht="12">
      <c r="B27" s="138">
        <v>2</v>
      </c>
      <c r="C27" s="268" t="s">
        <v>1629</v>
      </c>
      <c r="D27" s="268"/>
      <c r="E27" s="272">
        <v>3793090740.43</v>
      </c>
      <c r="F27" s="273"/>
      <c r="G27" s="272">
        <v>4710099639.41</v>
      </c>
      <c r="H27" s="273"/>
    </row>
    <row r="28" spans="2:8" ht="12">
      <c r="B28" s="138">
        <v>3</v>
      </c>
      <c r="C28" s="268" t="s">
        <v>1630</v>
      </c>
      <c r="D28" s="268"/>
      <c r="E28" s="272">
        <v>293860682.46</v>
      </c>
      <c r="F28" s="273"/>
      <c r="G28" s="272">
        <v>361890397.22</v>
      </c>
      <c r="H28" s="273"/>
    </row>
    <row r="29" spans="2:8" ht="12">
      <c r="B29" s="138">
        <v>4</v>
      </c>
      <c r="C29" s="268" t="s">
        <v>1631</v>
      </c>
      <c r="D29" s="268"/>
      <c r="E29" s="272"/>
      <c r="F29" s="273"/>
      <c r="G29" s="272"/>
      <c r="H29" s="273"/>
    </row>
    <row r="30" spans="2:8" ht="12">
      <c r="B30" s="138">
        <v>5</v>
      </c>
      <c r="C30" s="268" t="s">
        <v>1632</v>
      </c>
      <c r="D30" s="268"/>
      <c r="E30" s="272">
        <v>2</v>
      </c>
      <c r="F30" s="273"/>
      <c r="G30" s="272"/>
      <c r="H30" s="273"/>
    </row>
    <row r="31" spans="2:8" ht="12">
      <c r="B31" s="138">
        <v>6</v>
      </c>
      <c r="C31" s="268"/>
      <c r="D31" s="268"/>
      <c r="E31" s="274"/>
      <c r="F31" s="275"/>
      <c r="G31" s="272"/>
      <c r="H31" s="273"/>
    </row>
    <row r="32" spans="2:8" ht="12">
      <c r="B32" s="138">
        <v>7</v>
      </c>
      <c r="C32" s="268" t="s">
        <v>183</v>
      </c>
      <c r="D32" s="268"/>
      <c r="E32" s="274">
        <f>SUM(E26:F31)</f>
        <v>4605667055.64</v>
      </c>
      <c r="F32" s="275"/>
      <c r="G32" s="274">
        <f>SUM(G26:H31)</f>
        <v>5659939716.400001</v>
      </c>
      <c r="H32" s="275"/>
    </row>
    <row r="34" ht="12">
      <c r="B34" s="139" t="s">
        <v>1633</v>
      </c>
    </row>
    <row r="35" ht="12">
      <c r="B35" s="139"/>
    </row>
    <row r="36" spans="2:8" ht="15.75" customHeight="1">
      <c r="B36" s="263" t="s">
        <v>177</v>
      </c>
      <c r="C36" s="263" t="s">
        <v>188</v>
      </c>
      <c r="D36" s="263"/>
      <c r="E36" s="263" t="s">
        <v>129</v>
      </c>
      <c r="F36" s="263"/>
      <c r="G36" s="263" t="s">
        <v>132</v>
      </c>
      <c r="H36" s="263"/>
    </row>
    <row r="37" spans="2:8" ht="12">
      <c r="B37" s="263"/>
      <c r="C37" s="263"/>
      <c r="D37" s="263"/>
      <c r="E37" s="138" t="s">
        <v>320</v>
      </c>
      <c r="F37" s="138" t="s">
        <v>321</v>
      </c>
      <c r="G37" s="138" t="s">
        <v>320</v>
      </c>
      <c r="H37" s="138" t="s">
        <v>321</v>
      </c>
    </row>
    <row r="38" spans="2:8" ht="26.25" customHeight="1">
      <c r="B38" s="138">
        <v>1</v>
      </c>
      <c r="C38" s="268" t="s">
        <v>1634</v>
      </c>
      <c r="D38" s="268"/>
      <c r="E38" s="142">
        <f>Balance!E42</f>
        <v>35860903414.52</v>
      </c>
      <c r="F38" s="142"/>
      <c r="G38" s="142">
        <f>Balance!F42</f>
        <v>67150848618.3</v>
      </c>
      <c r="H38" s="142"/>
    </row>
    <row r="39" spans="2:8" ht="12">
      <c r="B39" s="138">
        <v>2</v>
      </c>
      <c r="C39" s="268" t="s">
        <v>1625</v>
      </c>
      <c r="D39" s="268"/>
      <c r="E39" s="142"/>
      <c r="F39" s="142"/>
      <c r="G39" s="142"/>
      <c r="H39" s="142"/>
    </row>
    <row r="40" spans="2:8" ht="12">
      <c r="B40" s="138">
        <v>3</v>
      </c>
      <c r="C40" s="268"/>
      <c r="D40" s="268"/>
      <c r="E40" s="142"/>
      <c r="F40" s="142"/>
      <c r="G40" s="142"/>
      <c r="H40" s="142"/>
    </row>
    <row r="41" spans="2:8" ht="12">
      <c r="B41" s="138">
        <v>4</v>
      </c>
      <c r="C41" s="268" t="s">
        <v>183</v>
      </c>
      <c r="D41" s="268"/>
      <c r="E41" s="142">
        <f>SUM(E38:E40)</f>
        <v>35860903414.52</v>
      </c>
      <c r="F41" s="142">
        <f>SUM(F38:F40)</f>
        <v>0</v>
      </c>
      <c r="G41" s="142">
        <f>SUM(G38:G40)</f>
        <v>67150848618.3</v>
      </c>
      <c r="H41" s="142">
        <f>SUM(H38:H40)</f>
        <v>0</v>
      </c>
    </row>
    <row r="43" ht="12">
      <c r="B43" s="143" t="s">
        <v>1635</v>
      </c>
    </row>
    <row r="44" ht="12">
      <c r="B44" s="139"/>
    </row>
    <row r="45" spans="2:8" ht="36">
      <c r="B45" s="144" t="s">
        <v>177</v>
      </c>
      <c r="C45" s="144" t="s">
        <v>1636</v>
      </c>
      <c r="D45" s="138" t="s">
        <v>129</v>
      </c>
      <c r="E45" s="138" t="s">
        <v>192</v>
      </c>
      <c r="F45" s="138" t="s">
        <v>1637</v>
      </c>
      <c r="G45" s="138" t="s">
        <v>1638</v>
      </c>
      <c r="H45" s="138" t="s">
        <v>132</v>
      </c>
    </row>
    <row r="46" spans="2:8" ht="12">
      <c r="B46" s="138">
        <v>1</v>
      </c>
      <c r="C46" s="144" t="s">
        <v>1639</v>
      </c>
      <c r="D46" s="142"/>
      <c r="E46" s="142"/>
      <c r="F46" s="142"/>
      <c r="G46" s="142"/>
      <c r="H46" s="142">
        <f>+D46+E46-F46</f>
        <v>0</v>
      </c>
    </row>
    <row r="47" spans="2:8" ht="12">
      <c r="B47" s="138">
        <v>2</v>
      </c>
      <c r="C47" s="144" t="s">
        <v>1640</v>
      </c>
      <c r="D47" s="142"/>
      <c r="E47" s="142"/>
      <c r="F47" s="142"/>
      <c r="G47" s="142"/>
      <c r="H47" s="142">
        <f>+D47+E47-F47</f>
        <v>0</v>
      </c>
    </row>
    <row r="48" spans="2:8" ht="12">
      <c r="B48" s="138">
        <v>3</v>
      </c>
      <c r="C48" s="144" t="s">
        <v>815</v>
      </c>
      <c r="D48" s="142">
        <f>Balance!E46</f>
        <v>75051489.28</v>
      </c>
      <c r="E48" s="142">
        <v>12286697</v>
      </c>
      <c r="F48" s="142">
        <v>30408823.84</v>
      </c>
      <c r="G48" s="142"/>
      <c r="H48" s="142">
        <f>+D48+E48-F48</f>
        <v>56929362.44</v>
      </c>
    </row>
    <row r="49" spans="2:8" ht="12">
      <c r="B49" s="138">
        <v>4</v>
      </c>
      <c r="C49" s="144" t="s">
        <v>183</v>
      </c>
      <c r="D49" s="142">
        <f>SUM(D46:D48)</f>
        <v>75051489.28</v>
      </c>
      <c r="E49" s="142">
        <f>SUM(E46:E48)</f>
        <v>12286697</v>
      </c>
      <c r="F49" s="142">
        <f>SUM(F46:F48)</f>
        <v>30408823.84</v>
      </c>
      <c r="G49" s="142">
        <f>SUM(G46:G48)</f>
        <v>0</v>
      </c>
      <c r="H49" s="142">
        <f>SUM(H46:H48)</f>
        <v>56929362.44</v>
      </c>
    </row>
    <row r="50" ht="12">
      <c r="B50" s="139"/>
    </row>
    <row r="51" spans="2:8" ht="12">
      <c r="B51" s="139"/>
      <c r="H51" s="145">
        <v>15</v>
      </c>
    </row>
    <row r="52" ht="12">
      <c r="B52" s="139"/>
    </row>
    <row r="53" ht="12">
      <c r="B53" s="139"/>
    </row>
  </sheetData>
  <sheetProtection/>
  <mergeCells count="65">
    <mergeCell ref="C40:D40"/>
    <mergeCell ref="C41:D41"/>
    <mergeCell ref="B36:B37"/>
    <mergeCell ref="C36:D37"/>
    <mergeCell ref="E36:F36"/>
    <mergeCell ref="G36:H36"/>
    <mergeCell ref="C38:D38"/>
    <mergeCell ref="C39:D39"/>
    <mergeCell ref="C31:D31"/>
    <mergeCell ref="E31:F31"/>
    <mergeCell ref="G31:H31"/>
    <mergeCell ref="C32:D32"/>
    <mergeCell ref="E32:F32"/>
    <mergeCell ref="G32:H32"/>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0:D20"/>
    <mergeCell ref="E20:F20"/>
    <mergeCell ref="G20:H20"/>
    <mergeCell ref="C21:D21"/>
    <mergeCell ref="E21:F21"/>
    <mergeCell ref="G21:H21"/>
    <mergeCell ref="C18:D18"/>
    <mergeCell ref="E18:F18"/>
    <mergeCell ref="G18:H18"/>
    <mergeCell ref="C19:D19"/>
    <mergeCell ref="E19:F19"/>
    <mergeCell ref="G19:H19"/>
    <mergeCell ref="B9:H9"/>
    <mergeCell ref="B10:H10"/>
    <mergeCell ref="B11:H11"/>
    <mergeCell ref="B12:H12"/>
    <mergeCell ref="B14:H14"/>
    <mergeCell ref="C17:D17"/>
    <mergeCell ref="E17:F17"/>
    <mergeCell ref="G17:H17"/>
    <mergeCell ref="C6:D6"/>
    <mergeCell ref="E6:F6"/>
    <mergeCell ref="G6:H6"/>
    <mergeCell ref="C7:D7"/>
    <mergeCell ref="E7:F7"/>
    <mergeCell ref="G7:H7"/>
    <mergeCell ref="B2:H2"/>
    <mergeCell ref="C4:D4"/>
    <mergeCell ref="E4:F4"/>
    <mergeCell ref="G4:H4"/>
    <mergeCell ref="C5:D5"/>
    <mergeCell ref="E5:F5"/>
    <mergeCell ref="G5:H5"/>
  </mergeCells>
  <printOptions/>
  <pageMargins left="0.7" right="0.7" top="0.75" bottom="0.75" header="0.3" footer="0.3"/>
  <pageSetup horizontalDpi="600" verticalDpi="600" orientation="portrait" paperSize="9" scale="81" r:id="rId1"/>
</worksheet>
</file>

<file path=xl/worksheets/sheet15.xml><?xml version="1.0" encoding="utf-8"?>
<worksheet xmlns="http://schemas.openxmlformats.org/spreadsheetml/2006/main" xmlns:r="http://schemas.openxmlformats.org/officeDocument/2006/relationships">
  <sheetPr>
    <tabColor theme="9" tint="0.5999900102615356"/>
  </sheetPr>
  <dimension ref="B2:H49"/>
  <sheetViews>
    <sheetView zoomScalePageLayoutView="0" workbookViewId="0" topLeftCell="A1">
      <selection activeCell="K17" sqref="K17"/>
    </sheetView>
  </sheetViews>
  <sheetFormatPr defaultColWidth="9.140625" defaultRowHeight="12.75"/>
  <cols>
    <col min="1" max="1" width="3.140625" style="44" customWidth="1"/>
    <col min="2" max="2" width="3.421875" style="44" customWidth="1"/>
    <col min="3" max="3" width="19.28125" style="44" customWidth="1"/>
    <col min="4" max="4" width="14.140625" style="44" customWidth="1"/>
    <col min="5" max="5" width="20.421875" style="44" customWidth="1"/>
    <col min="6" max="6" width="11.57421875" style="44" customWidth="1"/>
    <col min="7" max="7" width="21.57421875" style="44" customWidth="1"/>
    <col min="8" max="8" width="14.140625" style="44" customWidth="1"/>
    <col min="9" max="10" width="9.140625" style="44" customWidth="1"/>
    <col min="11" max="11" width="11.00390625" style="44" bestFit="1" customWidth="1"/>
    <col min="12" max="16384" width="9.140625" style="44" customWidth="1"/>
  </cols>
  <sheetData>
    <row r="2" ht="12.75">
      <c r="B2" s="48" t="s">
        <v>314</v>
      </c>
    </row>
    <row r="3" spans="2:8" ht="12.75">
      <c r="B3" s="243" t="s">
        <v>315</v>
      </c>
      <c r="C3" s="243"/>
      <c r="D3" s="243"/>
      <c r="E3" s="243"/>
      <c r="F3" s="243"/>
      <c r="G3" s="243"/>
      <c r="H3" s="243"/>
    </row>
    <row r="4" spans="2:8" ht="12.75">
      <c r="B4" s="243" t="s">
        <v>315</v>
      </c>
      <c r="C4" s="243"/>
      <c r="D4" s="243"/>
      <c r="E4" s="243"/>
      <c r="F4" s="243"/>
      <c r="G4" s="243"/>
      <c r="H4" s="243"/>
    </row>
    <row r="5" ht="12.75">
      <c r="B5" s="48"/>
    </row>
    <row r="6" ht="12.75">
      <c r="B6" s="48" t="s">
        <v>316</v>
      </c>
    </row>
    <row r="7" ht="12.75">
      <c r="B7" s="47"/>
    </row>
    <row r="8" spans="2:8" ht="26.25" customHeight="1">
      <c r="B8" s="46" t="s">
        <v>177</v>
      </c>
      <c r="C8" s="239" t="s">
        <v>197</v>
      </c>
      <c r="D8" s="239"/>
      <c r="E8" s="239" t="s">
        <v>129</v>
      </c>
      <c r="F8" s="239"/>
      <c r="G8" s="239" t="s">
        <v>132</v>
      </c>
      <c r="H8" s="239"/>
    </row>
    <row r="9" spans="2:8" ht="12.75">
      <c r="B9" s="46">
        <v>1</v>
      </c>
      <c r="C9" s="244" t="s">
        <v>317</v>
      </c>
      <c r="D9" s="244"/>
      <c r="E9" s="276">
        <f>Balance!E47</f>
        <v>6712565487.36</v>
      </c>
      <c r="F9" s="276"/>
      <c r="G9" s="276">
        <f>Balance!F47</f>
        <v>7756439418.12</v>
      </c>
      <c r="H9" s="276"/>
    </row>
    <row r="10" spans="2:8" ht="12.75">
      <c r="B10" s="46"/>
      <c r="C10" s="277" t="s">
        <v>183</v>
      </c>
      <c r="D10" s="278"/>
      <c r="E10" s="236">
        <f>SUM(E9:F9)</f>
        <v>6712565487.36</v>
      </c>
      <c r="F10" s="236"/>
      <c r="G10" s="236">
        <f>SUM(G9:H9)</f>
        <v>7756439418.12</v>
      </c>
      <c r="H10" s="236"/>
    </row>
    <row r="11" ht="12.75">
      <c r="B11" s="48" t="s">
        <v>318</v>
      </c>
    </row>
    <row r="12" spans="2:8" ht="12.75">
      <c r="B12" s="243" t="s">
        <v>315</v>
      </c>
      <c r="C12" s="243"/>
      <c r="D12" s="243"/>
      <c r="E12" s="243"/>
      <c r="F12" s="243"/>
      <c r="G12" s="243"/>
      <c r="H12" s="243"/>
    </row>
    <row r="13" spans="2:8" ht="12.75">
      <c r="B13" s="243" t="s">
        <v>315</v>
      </c>
      <c r="C13" s="243"/>
      <c r="D13" s="243"/>
      <c r="E13" s="243"/>
      <c r="F13" s="243"/>
      <c r="G13" s="243"/>
      <c r="H13" s="243"/>
    </row>
    <row r="14" ht="12.75">
      <c r="B14" s="48"/>
    </row>
    <row r="15" ht="12.75">
      <c r="B15" s="48" t="s">
        <v>319</v>
      </c>
    </row>
    <row r="16" ht="12.75">
      <c r="B16" s="47"/>
    </row>
    <row r="17" spans="2:8" ht="12.75">
      <c r="B17" s="258" t="s">
        <v>177</v>
      </c>
      <c r="C17" s="239" t="s">
        <v>197</v>
      </c>
      <c r="D17" s="239"/>
      <c r="E17" s="239" t="s">
        <v>129</v>
      </c>
      <c r="F17" s="239"/>
      <c r="G17" s="239" t="s">
        <v>132</v>
      </c>
      <c r="H17" s="239"/>
    </row>
    <row r="18" spans="2:8" ht="12.75">
      <c r="B18" s="258"/>
      <c r="C18" s="239"/>
      <c r="D18" s="239"/>
      <c r="E18" s="46" t="s">
        <v>320</v>
      </c>
      <c r="F18" s="46" t="s">
        <v>321</v>
      </c>
      <c r="G18" s="46" t="s">
        <v>320</v>
      </c>
      <c r="H18" s="46" t="s">
        <v>321</v>
      </c>
    </row>
    <row r="19" spans="2:8" ht="12.75">
      <c r="B19" s="46">
        <v>1</v>
      </c>
      <c r="C19" s="279" t="s">
        <v>322</v>
      </c>
      <c r="D19" s="279"/>
      <c r="E19" s="35"/>
      <c r="F19" s="35"/>
      <c r="G19" s="35">
        <v>0</v>
      </c>
      <c r="H19" s="35"/>
    </row>
    <row r="20" spans="2:8" ht="21.75" customHeight="1">
      <c r="B20" s="239"/>
      <c r="C20" s="279" t="s">
        <v>323</v>
      </c>
      <c r="D20" s="279"/>
      <c r="E20" s="35">
        <v>0</v>
      </c>
      <c r="F20" s="35"/>
      <c r="G20" s="35"/>
      <c r="H20" s="35"/>
    </row>
    <row r="21" spans="2:8" ht="24.75" customHeight="1">
      <c r="B21" s="239"/>
      <c r="C21" s="279" t="s">
        <v>324</v>
      </c>
      <c r="D21" s="279"/>
      <c r="E21" s="35">
        <v>0</v>
      </c>
      <c r="F21" s="35"/>
      <c r="G21" s="35"/>
      <c r="H21" s="35"/>
    </row>
    <row r="22" spans="2:8" ht="12.75">
      <c r="B22" s="239"/>
      <c r="C22" s="279" t="s">
        <v>325</v>
      </c>
      <c r="D22" s="279"/>
      <c r="E22" s="35">
        <f>Balance!E52</f>
        <v>11920383854.05</v>
      </c>
      <c r="F22" s="35"/>
      <c r="G22" s="35">
        <f>Balance!F52</f>
        <v>22978563649.66</v>
      </c>
      <c r="H22" s="35"/>
    </row>
    <row r="23" spans="2:8" ht="24.75" customHeight="1">
      <c r="B23" s="46">
        <v>2</v>
      </c>
      <c r="C23" s="279" t="s">
        <v>326</v>
      </c>
      <c r="D23" s="279"/>
      <c r="E23" s="35">
        <v>0</v>
      </c>
      <c r="F23" s="35"/>
      <c r="G23" s="35"/>
      <c r="H23" s="35"/>
    </row>
    <row r="24" spans="2:8" ht="12.75">
      <c r="B24" s="46">
        <v>3</v>
      </c>
      <c r="C24" s="279"/>
      <c r="D24" s="279"/>
      <c r="E24" s="35">
        <f>+E19</f>
        <v>0</v>
      </c>
      <c r="F24" s="35"/>
      <c r="G24" s="35">
        <v>0</v>
      </c>
      <c r="H24" s="35"/>
    </row>
    <row r="25" ht="12.75">
      <c r="B25" s="48" t="s">
        <v>327</v>
      </c>
    </row>
    <row r="26" spans="2:8" ht="12.75">
      <c r="B26" s="243" t="s">
        <v>315</v>
      </c>
      <c r="C26" s="243"/>
      <c r="D26" s="243"/>
      <c r="E26" s="243"/>
      <c r="F26" s="243"/>
      <c r="G26" s="243"/>
      <c r="H26" s="243"/>
    </row>
    <row r="27" spans="2:8" ht="12.75">
      <c r="B27" s="243" t="s">
        <v>315</v>
      </c>
      <c r="C27" s="243"/>
      <c r="D27" s="243"/>
      <c r="E27" s="243"/>
      <c r="F27" s="243"/>
      <c r="G27" s="243"/>
      <c r="H27" s="243"/>
    </row>
    <row r="28" spans="2:8" ht="12.75">
      <c r="B28" s="243" t="s">
        <v>315</v>
      </c>
      <c r="C28" s="243"/>
      <c r="D28" s="243"/>
      <c r="E28" s="243"/>
      <c r="F28" s="243"/>
      <c r="G28" s="243"/>
      <c r="H28" s="243"/>
    </row>
    <row r="29" ht="12.75">
      <c r="B29" s="47"/>
    </row>
    <row r="30" spans="2:8" ht="12.75">
      <c r="B30" s="250" t="s">
        <v>328</v>
      </c>
      <c r="C30" s="251"/>
      <c r="D30" s="251"/>
      <c r="E30" s="251"/>
      <c r="F30" s="251"/>
      <c r="G30" s="251"/>
      <c r="H30" s="251"/>
    </row>
    <row r="31" ht="9" customHeight="1">
      <c r="B31" s="47"/>
    </row>
    <row r="32" spans="2:3" ht="12.75">
      <c r="B32" s="280" t="s">
        <v>329</v>
      </c>
      <c r="C32" s="280"/>
    </row>
    <row r="33" ht="7.5" customHeight="1">
      <c r="B33" s="47"/>
    </row>
    <row r="34" spans="2:8" ht="26.25">
      <c r="B34" s="252" t="s">
        <v>177</v>
      </c>
      <c r="C34" s="252" t="s">
        <v>188</v>
      </c>
      <c r="D34" s="239" t="s">
        <v>330</v>
      </c>
      <c r="E34" s="239"/>
      <c r="F34" s="239" t="s">
        <v>331</v>
      </c>
      <c r="G34" s="239"/>
      <c r="H34" s="46" t="s">
        <v>332</v>
      </c>
    </row>
    <row r="35" spans="2:8" ht="22.5" customHeight="1">
      <c r="B35" s="281"/>
      <c r="C35" s="281"/>
      <c r="D35" s="239" t="s">
        <v>333</v>
      </c>
      <c r="E35" s="239" t="s">
        <v>334</v>
      </c>
      <c r="F35" s="239" t="s">
        <v>333</v>
      </c>
      <c r="G35" s="239" t="s">
        <v>334</v>
      </c>
      <c r="H35" s="239"/>
    </row>
    <row r="36" spans="2:8" ht="12.75">
      <c r="B36" s="253"/>
      <c r="C36" s="253"/>
      <c r="D36" s="239"/>
      <c r="E36" s="239"/>
      <c r="F36" s="239"/>
      <c r="G36" s="239"/>
      <c r="H36" s="239"/>
    </row>
    <row r="37" spans="2:8" ht="12.75">
      <c r="B37" s="46">
        <v>1</v>
      </c>
      <c r="C37" s="63" t="s">
        <v>129</v>
      </c>
      <c r="D37" s="39"/>
      <c r="E37" s="39">
        <f>Balance!E61</f>
        <v>248291505</v>
      </c>
      <c r="F37" s="39"/>
      <c r="G37" s="39"/>
      <c r="H37" s="39">
        <f>Balance!F61</f>
        <v>248291505</v>
      </c>
    </row>
    <row r="38" spans="2:8" ht="12.75">
      <c r="B38" s="46">
        <v>2</v>
      </c>
      <c r="C38" s="63" t="s">
        <v>192</v>
      </c>
      <c r="D38" s="39"/>
      <c r="E38" s="39">
        <v>0</v>
      </c>
      <c r="F38" s="39"/>
      <c r="G38" s="39"/>
      <c r="H38" s="39"/>
    </row>
    <row r="39" spans="2:8" ht="12.75">
      <c r="B39" s="46">
        <v>3</v>
      </c>
      <c r="C39" s="63" t="s">
        <v>335</v>
      </c>
      <c r="D39" s="39"/>
      <c r="E39" s="39">
        <v>0</v>
      </c>
      <c r="F39" s="39"/>
      <c r="G39" s="39"/>
      <c r="H39" s="39"/>
    </row>
    <row r="40" spans="2:8" ht="12.75">
      <c r="B40" s="46">
        <v>4</v>
      </c>
      <c r="C40" s="63" t="s">
        <v>132</v>
      </c>
      <c r="D40" s="39"/>
      <c r="E40" s="39">
        <f>+E37+E38-E39</f>
        <v>248291505</v>
      </c>
      <c r="F40" s="39">
        <f>+F37+F38-F39</f>
        <v>0</v>
      </c>
      <c r="G40" s="39">
        <f>+G37+G38-G39</f>
        <v>0</v>
      </c>
      <c r="H40" s="39">
        <f>+H37+H38-H39</f>
        <v>248291505</v>
      </c>
    </row>
    <row r="42" ht="12.75">
      <c r="B42" s="48" t="s">
        <v>336</v>
      </c>
    </row>
    <row r="43" ht="9" customHeight="1">
      <c r="B43" s="48"/>
    </row>
    <row r="44" spans="2:8" ht="66">
      <c r="B44" s="46" t="s">
        <v>177</v>
      </c>
      <c r="C44" s="46" t="s">
        <v>188</v>
      </c>
      <c r="D44" s="239" t="s">
        <v>337</v>
      </c>
      <c r="E44" s="239"/>
      <c r="F44" s="46" t="s">
        <v>338</v>
      </c>
      <c r="G44" s="239" t="s">
        <v>183</v>
      </c>
      <c r="H44" s="239"/>
    </row>
    <row r="45" spans="2:8" ht="12.75">
      <c r="B45" s="46">
        <v>1</v>
      </c>
      <c r="C45" s="49" t="s">
        <v>129</v>
      </c>
      <c r="D45" s="236">
        <f>Balance!E65</f>
        <v>388236914.95</v>
      </c>
      <c r="E45" s="236"/>
      <c r="F45" s="84">
        <v>0</v>
      </c>
      <c r="G45" s="276">
        <f>+D45+F45</f>
        <v>388236914.95</v>
      </c>
      <c r="H45" s="276"/>
    </row>
    <row r="46" spans="2:8" ht="12.75">
      <c r="B46" s="46">
        <f>+B45+1</f>
        <v>2</v>
      </c>
      <c r="C46" s="49" t="s">
        <v>221</v>
      </c>
      <c r="D46" s="236">
        <v>0</v>
      </c>
      <c r="E46" s="236"/>
      <c r="F46" s="84">
        <v>0</v>
      </c>
      <c r="G46" s="276">
        <f>+D46+F46</f>
        <v>0</v>
      </c>
      <c r="H46" s="276"/>
    </row>
    <row r="47" spans="2:8" ht="26.25">
      <c r="B47" s="63"/>
      <c r="C47" s="49" t="s">
        <v>339</v>
      </c>
      <c r="D47" s="236">
        <v>0</v>
      </c>
      <c r="E47" s="236"/>
      <c r="F47" s="84">
        <v>0</v>
      </c>
      <c r="G47" s="276">
        <f>+D47+F47</f>
        <v>0</v>
      </c>
      <c r="H47" s="276"/>
    </row>
    <row r="49" ht="14.25">
      <c r="B49" s="85">
        <v>16</v>
      </c>
    </row>
  </sheetData>
  <sheetProtection/>
  <mergeCells count="46">
    <mergeCell ref="D47:E47"/>
    <mergeCell ref="G47:H47"/>
    <mergeCell ref="H35:H36"/>
    <mergeCell ref="D44:E44"/>
    <mergeCell ref="G44:H44"/>
    <mergeCell ref="D45:E45"/>
    <mergeCell ref="G45:H45"/>
    <mergeCell ref="D46:E46"/>
    <mergeCell ref="G46:H46"/>
    <mergeCell ref="B34:B36"/>
    <mergeCell ref="C34:C36"/>
    <mergeCell ref="D34:E34"/>
    <mergeCell ref="F34:G34"/>
    <mergeCell ref="D35:D36"/>
    <mergeCell ref="E35:E36"/>
    <mergeCell ref="F35:F36"/>
    <mergeCell ref="G35:G36"/>
    <mergeCell ref="C24:D24"/>
    <mergeCell ref="B26:H26"/>
    <mergeCell ref="B27:H27"/>
    <mergeCell ref="B28:H28"/>
    <mergeCell ref="B30:H30"/>
    <mergeCell ref="B32:C32"/>
    <mergeCell ref="C19:D19"/>
    <mergeCell ref="B20:B22"/>
    <mergeCell ref="C20:D20"/>
    <mergeCell ref="C21:D21"/>
    <mergeCell ref="C22:D22"/>
    <mergeCell ref="C23:D23"/>
    <mergeCell ref="C10:D10"/>
    <mergeCell ref="E10:F10"/>
    <mergeCell ref="G10:H10"/>
    <mergeCell ref="B12:H12"/>
    <mergeCell ref="B13:H13"/>
    <mergeCell ref="B17:B18"/>
    <mergeCell ref="C17:D18"/>
    <mergeCell ref="E17:F17"/>
    <mergeCell ref="G17:H17"/>
    <mergeCell ref="B3:H3"/>
    <mergeCell ref="B4:H4"/>
    <mergeCell ref="C8:D8"/>
    <mergeCell ref="E8:F8"/>
    <mergeCell ref="G8:H8"/>
    <mergeCell ref="C9:D9"/>
    <mergeCell ref="E9:F9"/>
    <mergeCell ref="G9:H9"/>
  </mergeCells>
  <printOptions/>
  <pageMargins left="0.7" right="0.7" top="0.75" bottom="0.75" header="0.3" footer="0.3"/>
  <pageSetup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tabColor theme="9" tint="0.5999900102615356"/>
  </sheetPr>
  <dimension ref="B3:H43"/>
  <sheetViews>
    <sheetView zoomScalePageLayoutView="0" workbookViewId="0" topLeftCell="A28">
      <selection activeCell="I34" sqref="I34"/>
    </sheetView>
  </sheetViews>
  <sheetFormatPr defaultColWidth="9.140625" defaultRowHeight="12.75"/>
  <cols>
    <col min="1" max="1" width="2.28125" style="44" customWidth="1"/>
    <col min="2" max="2" width="3.8515625" style="44" customWidth="1"/>
    <col min="3" max="3" width="25.7109375" style="44" customWidth="1"/>
    <col min="4" max="4" width="13.00390625" style="44" customWidth="1"/>
    <col min="5" max="5" width="17.28125" style="44" customWidth="1"/>
    <col min="6" max="6" width="20.57421875" style="44" customWidth="1"/>
    <col min="7" max="7" width="19.28125" style="44" customWidth="1"/>
    <col min="8" max="8" width="12.28125" style="44" bestFit="1" customWidth="1"/>
    <col min="9" max="16384" width="9.140625" style="44" customWidth="1"/>
  </cols>
  <sheetData>
    <row r="3" spans="2:8" ht="38.25" customHeight="1">
      <c r="B3" s="86"/>
      <c r="C3" s="282" t="s">
        <v>340</v>
      </c>
      <c r="D3" s="283"/>
      <c r="E3" s="87">
        <v>0</v>
      </c>
      <c r="F3" s="87">
        <v>0</v>
      </c>
      <c r="G3" s="88">
        <f aca="true" t="shared" si="0" ref="G3:G8">+E3+F3</f>
        <v>0</v>
      </c>
      <c r="H3" s="89"/>
    </row>
    <row r="4" spans="2:7" ht="13.5">
      <c r="B4" s="90">
        <v>3</v>
      </c>
      <c r="C4" s="282" t="s">
        <v>222</v>
      </c>
      <c r="D4" s="283"/>
      <c r="E4" s="87">
        <f>SUM(E5:E7)</f>
        <v>0</v>
      </c>
      <c r="F4" s="87">
        <f>SUM(F5:F7)</f>
        <v>0</v>
      </c>
      <c r="G4" s="88">
        <f t="shared" si="0"/>
        <v>0</v>
      </c>
    </row>
    <row r="5" spans="2:7" ht="25.5" customHeight="1">
      <c r="B5" s="284"/>
      <c r="C5" s="282" t="s">
        <v>339</v>
      </c>
      <c r="D5" s="283"/>
      <c r="E5" s="87"/>
      <c r="F5" s="87"/>
      <c r="G5" s="88">
        <f t="shared" si="0"/>
        <v>0</v>
      </c>
    </row>
    <row r="6" spans="2:7" ht="25.5" customHeight="1">
      <c r="B6" s="285"/>
      <c r="C6" s="282" t="s">
        <v>341</v>
      </c>
      <c r="D6" s="283"/>
      <c r="E6" s="87">
        <f>'GB'!G650</f>
        <v>0</v>
      </c>
      <c r="F6" s="87"/>
      <c r="G6" s="88">
        <f t="shared" si="0"/>
        <v>0</v>
      </c>
    </row>
    <row r="7" spans="2:7" ht="25.5" customHeight="1">
      <c r="B7" s="286"/>
      <c r="C7" s="282" t="s">
        <v>342</v>
      </c>
      <c r="D7" s="283"/>
      <c r="E7" s="87"/>
      <c r="F7" s="87"/>
      <c r="G7" s="88">
        <f t="shared" si="0"/>
        <v>0</v>
      </c>
    </row>
    <row r="8" spans="2:7" ht="13.5">
      <c r="B8" s="90">
        <v>4</v>
      </c>
      <c r="C8" s="282" t="s">
        <v>132</v>
      </c>
      <c r="D8" s="283"/>
      <c r="E8" s="87">
        <f>'16'!D45+E45+'16'!D46:E46-'17'!E4</f>
        <v>388236914.95</v>
      </c>
      <c r="F8" s="87"/>
      <c r="G8" s="88">
        <f t="shared" si="0"/>
        <v>388236914.95</v>
      </c>
    </row>
    <row r="10" spans="2:7" ht="12.75">
      <c r="B10" s="280" t="s">
        <v>343</v>
      </c>
      <c r="C10" s="280"/>
      <c r="D10" s="280"/>
      <c r="E10" s="280"/>
      <c r="F10" s="280"/>
      <c r="G10" s="280"/>
    </row>
    <row r="11" ht="12.75">
      <c r="B11" s="47"/>
    </row>
    <row r="12" spans="2:7" ht="26.25">
      <c r="B12" s="46" t="s">
        <v>177</v>
      </c>
      <c r="C12" s="46" t="s">
        <v>188</v>
      </c>
      <c r="D12" s="46" t="s">
        <v>129</v>
      </c>
      <c r="E12" s="46" t="s">
        <v>192</v>
      </c>
      <c r="F12" s="46" t="s">
        <v>335</v>
      </c>
      <c r="G12" s="46" t="s">
        <v>132</v>
      </c>
    </row>
    <row r="13" spans="2:7" ht="26.25">
      <c r="B13" s="46">
        <v>1</v>
      </c>
      <c r="C13" s="49" t="s">
        <v>344</v>
      </c>
      <c r="D13" s="46"/>
      <c r="E13" s="46"/>
      <c r="F13" s="46"/>
      <c r="G13" s="46"/>
    </row>
    <row r="14" spans="2:8" ht="39">
      <c r="B14" s="46">
        <v>2</v>
      </c>
      <c r="C14" s="49" t="s">
        <v>345</v>
      </c>
      <c r="D14" s="127"/>
      <c r="E14" s="127"/>
      <c r="F14" s="127"/>
      <c r="G14" s="127"/>
      <c r="H14" s="53"/>
    </row>
    <row r="15" spans="2:7" ht="12.75">
      <c r="B15" s="46">
        <v>3</v>
      </c>
      <c r="C15" s="49" t="s">
        <v>346</v>
      </c>
      <c r="D15" s="49"/>
      <c r="E15" s="49"/>
      <c r="F15" s="49"/>
      <c r="G15" s="49"/>
    </row>
    <row r="16" spans="2:7" ht="12.75">
      <c r="B16" s="46">
        <v>4</v>
      </c>
      <c r="C16" s="49" t="s">
        <v>183</v>
      </c>
      <c r="D16" s="49"/>
      <c r="E16" s="49"/>
      <c r="F16" s="49"/>
      <c r="G16" s="49"/>
    </row>
    <row r="18" spans="2:7" ht="12.75">
      <c r="B18" s="280" t="s">
        <v>347</v>
      </c>
      <c r="C18" s="280"/>
      <c r="D18" s="280"/>
      <c r="E18" s="280"/>
      <c r="F18" s="280"/>
      <c r="G18" s="280"/>
    </row>
    <row r="19" ht="12.75">
      <c r="B19" s="47"/>
    </row>
    <row r="20" spans="2:7" ht="12.75">
      <c r="B20" s="243" t="s">
        <v>348</v>
      </c>
      <c r="C20" s="243"/>
      <c r="D20" s="243"/>
      <c r="E20" s="243"/>
      <c r="F20" s="243"/>
      <c r="G20" s="243"/>
    </row>
    <row r="21" spans="2:7" ht="13.5">
      <c r="B21" s="287" t="s">
        <v>349</v>
      </c>
      <c r="C21" s="287"/>
      <c r="D21" s="287"/>
      <c r="E21" s="287"/>
      <c r="F21" s="287"/>
      <c r="G21" s="287"/>
    </row>
    <row r="22" spans="2:7" ht="13.5">
      <c r="B22" s="287" t="s">
        <v>349</v>
      </c>
      <c r="C22" s="287"/>
      <c r="D22" s="287"/>
      <c r="E22" s="287"/>
      <c r="F22" s="287"/>
      <c r="G22" s="287"/>
    </row>
    <row r="23" spans="2:7" ht="13.5">
      <c r="B23" s="287" t="s">
        <v>349</v>
      </c>
      <c r="C23" s="287"/>
      <c r="D23" s="287"/>
      <c r="E23" s="287"/>
      <c r="F23" s="287"/>
      <c r="G23" s="287"/>
    </row>
    <row r="24" spans="2:7" ht="13.5">
      <c r="B24" s="287" t="s">
        <v>349</v>
      </c>
      <c r="C24" s="287"/>
      <c r="D24" s="287"/>
      <c r="E24" s="287"/>
      <c r="F24" s="287"/>
      <c r="G24" s="287"/>
    </row>
    <row r="25" ht="21.75" customHeight="1"/>
    <row r="26" spans="2:7" ht="12.75">
      <c r="B26" s="250" t="s">
        <v>350</v>
      </c>
      <c r="C26" s="251"/>
      <c r="D26" s="251"/>
      <c r="E26" s="251"/>
      <c r="F26" s="251"/>
      <c r="G26" s="251"/>
    </row>
    <row r="27" spans="2:7" ht="12.75">
      <c r="B27" s="81"/>
      <c r="C27" s="80"/>
      <c r="D27" s="80"/>
      <c r="E27" s="80"/>
      <c r="F27" s="80"/>
      <c r="G27" s="80"/>
    </row>
    <row r="28" spans="2:7" ht="12.75">
      <c r="B28" s="63" t="s">
        <v>177</v>
      </c>
      <c r="C28" s="279" t="s">
        <v>188</v>
      </c>
      <c r="D28" s="279"/>
      <c r="E28" s="279"/>
      <c r="F28" s="49" t="s">
        <v>351</v>
      </c>
      <c r="G28" s="46" t="s">
        <v>352</v>
      </c>
    </row>
    <row r="29" spans="2:7" ht="12.75">
      <c r="B29" s="57">
        <v>1</v>
      </c>
      <c r="C29" s="288" t="s">
        <v>353</v>
      </c>
      <c r="D29" s="288"/>
      <c r="E29" s="288"/>
      <c r="F29" s="91"/>
      <c r="G29" s="91"/>
    </row>
    <row r="30" spans="2:7" ht="26.25" customHeight="1">
      <c r="B30" s="239">
        <v>1.1</v>
      </c>
      <c r="C30" s="279" t="s">
        <v>354</v>
      </c>
      <c r="D30" s="279"/>
      <c r="E30" s="279"/>
      <c r="F30" s="91"/>
      <c r="G30" s="91"/>
    </row>
    <row r="31" spans="2:7" ht="12.75">
      <c r="B31" s="239"/>
      <c r="C31" s="279"/>
      <c r="D31" s="279"/>
      <c r="E31" s="279"/>
      <c r="F31" s="91"/>
      <c r="G31" s="91"/>
    </row>
    <row r="32" spans="2:7" ht="26.25" customHeight="1">
      <c r="B32" s="239">
        <v>1.2</v>
      </c>
      <c r="C32" s="279" t="s">
        <v>355</v>
      </c>
      <c r="D32" s="279"/>
      <c r="E32" s="279"/>
      <c r="F32" s="91">
        <f>OUD!D9</f>
        <v>142912930639.71</v>
      </c>
      <c r="G32" s="91">
        <f>OUD!E9</f>
        <v>194551433042.31</v>
      </c>
    </row>
    <row r="33" spans="2:7" ht="12.75">
      <c r="B33" s="239"/>
      <c r="C33" s="279"/>
      <c r="D33" s="279"/>
      <c r="E33" s="279"/>
      <c r="F33" s="91"/>
      <c r="G33" s="91"/>
    </row>
    <row r="34" spans="2:7" ht="12.75">
      <c r="B34" s="46">
        <v>1.3</v>
      </c>
      <c r="C34" s="279" t="s">
        <v>356</v>
      </c>
      <c r="D34" s="279"/>
      <c r="E34" s="279"/>
      <c r="F34" s="91">
        <f>+F30+F32</f>
        <v>142912930639.71</v>
      </c>
      <c r="G34" s="91">
        <f>+G30+G32</f>
        <v>194551433042.31</v>
      </c>
    </row>
    <row r="35" spans="2:7" ht="26.25" customHeight="1">
      <c r="B35" s="57">
        <v>2</v>
      </c>
      <c r="C35" s="288" t="s">
        <v>357</v>
      </c>
      <c r="D35" s="288"/>
      <c r="E35" s="288"/>
      <c r="F35" s="91"/>
      <c r="G35" s="91"/>
    </row>
    <row r="36" spans="2:7" ht="12.75">
      <c r="B36" s="57">
        <v>3</v>
      </c>
      <c r="C36" s="288" t="s">
        <v>358</v>
      </c>
      <c r="D36" s="288"/>
      <c r="E36" s="288"/>
      <c r="F36" s="91">
        <f>+F34-F35</f>
        <v>142912930639.71</v>
      </c>
      <c r="G36" s="91">
        <f>+G34-G35</f>
        <v>194551433042.31</v>
      </c>
    </row>
    <row r="37" spans="2:7" ht="12.75">
      <c r="B37" s="57">
        <v>4</v>
      </c>
      <c r="C37" s="288" t="s">
        <v>359</v>
      </c>
      <c r="D37" s="288"/>
      <c r="E37" s="288"/>
      <c r="F37" s="91"/>
      <c r="G37" s="91"/>
    </row>
    <row r="38" spans="2:7" ht="26.25" customHeight="1">
      <c r="B38" s="46">
        <v>4.1</v>
      </c>
      <c r="C38" s="279" t="s">
        <v>360</v>
      </c>
      <c r="D38" s="279"/>
      <c r="E38" s="279"/>
      <c r="F38" s="91">
        <f>OUD!D10</f>
        <v>130421472279.81</v>
      </c>
      <c r="G38" s="91">
        <f>OUD!E10</f>
        <v>178132595534.92</v>
      </c>
    </row>
    <row r="39" spans="6:7" ht="12.75">
      <c r="F39" s="52"/>
      <c r="G39" s="52"/>
    </row>
    <row r="40" spans="2:7" ht="24" customHeight="1">
      <c r="B40" s="242" t="s">
        <v>361</v>
      </c>
      <c r="C40" s="289"/>
      <c r="D40" s="289"/>
      <c r="E40" s="289"/>
      <c r="F40" s="289"/>
      <c r="G40" s="289"/>
    </row>
    <row r="41" spans="2:7" ht="38.25" customHeight="1">
      <c r="B41" s="290" t="s">
        <v>362</v>
      </c>
      <c r="C41" s="291"/>
      <c r="D41" s="291"/>
      <c r="E41" s="291"/>
      <c r="F41" s="291"/>
      <c r="G41" s="291"/>
    </row>
    <row r="43" ht="14.25">
      <c r="G43" s="92">
        <v>17</v>
      </c>
    </row>
  </sheetData>
  <sheetProtection/>
  <mergeCells count="30">
    <mergeCell ref="C37:E37"/>
    <mergeCell ref="C38:E38"/>
    <mergeCell ref="B40:G40"/>
    <mergeCell ref="B41:G41"/>
    <mergeCell ref="B32:B33"/>
    <mergeCell ref="C32:E32"/>
    <mergeCell ref="C33:E33"/>
    <mergeCell ref="C34:E34"/>
    <mergeCell ref="C35:E35"/>
    <mergeCell ref="C36:E36"/>
    <mergeCell ref="B23:G23"/>
    <mergeCell ref="B24:G24"/>
    <mergeCell ref="B26:G26"/>
    <mergeCell ref="C28:E28"/>
    <mergeCell ref="C29:E29"/>
    <mergeCell ref="B30:B31"/>
    <mergeCell ref="C30:E30"/>
    <mergeCell ref="C31:E31"/>
    <mergeCell ref="C8:D8"/>
    <mergeCell ref="B10:G10"/>
    <mergeCell ref="B18:G18"/>
    <mergeCell ref="B20:G20"/>
    <mergeCell ref="B21:G21"/>
    <mergeCell ref="B22:G22"/>
    <mergeCell ref="C3:D3"/>
    <mergeCell ref="C4:D4"/>
    <mergeCell ref="B5:B7"/>
    <mergeCell ref="C5:D5"/>
    <mergeCell ref="C6:D6"/>
    <mergeCell ref="C7:D7"/>
  </mergeCells>
  <printOptions/>
  <pageMargins left="0.45" right="0" top="0.75" bottom="0.75" header="0.3" footer="0.3"/>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sheetPr>
    <tabColor theme="9" tint="0.5999900102615356"/>
  </sheetPr>
  <dimension ref="B2:I53"/>
  <sheetViews>
    <sheetView zoomScalePageLayoutView="0" workbookViewId="0" topLeftCell="A28">
      <selection activeCell="H24" sqref="H24"/>
    </sheetView>
  </sheetViews>
  <sheetFormatPr defaultColWidth="9.140625" defaultRowHeight="12.75"/>
  <cols>
    <col min="1" max="1" width="1.8515625" style="44" customWidth="1"/>
    <col min="2" max="2" width="3.7109375" style="44" customWidth="1"/>
    <col min="3" max="3" width="31.57421875" style="44" customWidth="1"/>
    <col min="4" max="4" width="10.8515625" style="44" customWidth="1"/>
    <col min="5" max="5" width="18.7109375" style="44" customWidth="1"/>
    <col min="6" max="6" width="15.421875" style="44" customWidth="1"/>
    <col min="7" max="7" width="19.57421875" style="44" customWidth="1"/>
    <col min="8" max="8" width="14.00390625" style="44" bestFit="1" customWidth="1"/>
    <col min="9" max="9" width="11.28125" style="44" bestFit="1" customWidth="1"/>
    <col min="10" max="16384" width="9.140625" style="44" customWidth="1"/>
  </cols>
  <sheetData>
    <row r="2" spans="2:7" ht="12.75">
      <c r="B2" s="49"/>
      <c r="C2" s="63"/>
      <c r="D2" s="239"/>
      <c r="E2" s="239"/>
      <c r="F2" s="240"/>
      <c r="G2" s="240"/>
    </row>
    <row r="3" spans="2:7" ht="12.75">
      <c r="B3" s="292">
        <v>4.2</v>
      </c>
      <c r="C3" s="49" t="s">
        <v>363</v>
      </c>
      <c r="D3" s="239"/>
      <c r="E3" s="239"/>
      <c r="F3" s="293"/>
      <c r="G3" s="293"/>
    </row>
    <row r="4" spans="2:7" ht="12.75">
      <c r="B4" s="292"/>
      <c r="C4" s="49"/>
      <c r="D4" s="239"/>
      <c r="E4" s="239"/>
      <c r="F4" s="240"/>
      <c r="G4" s="240"/>
    </row>
    <row r="5" spans="2:7" ht="12.75">
      <c r="B5" s="93">
        <v>4.3</v>
      </c>
      <c r="C5" s="49" t="s">
        <v>364</v>
      </c>
      <c r="D5" s="246">
        <f>'17'!F38+'18'!D3:E3</f>
        <v>130421472279.81</v>
      </c>
      <c r="E5" s="239"/>
      <c r="F5" s="246">
        <f>'17'!G38+'18'!F3:G3</f>
        <v>178132595534.92</v>
      </c>
      <c r="G5" s="239"/>
    </row>
    <row r="6" ht="12" customHeight="1">
      <c r="B6" s="47"/>
    </row>
    <row r="7" spans="2:7" ht="12.75">
      <c r="B7" s="250" t="s">
        <v>365</v>
      </c>
      <c r="C7" s="251"/>
      <c r="D7" s="251"/>
      <c r="E7" s="251"/>
      <c r="F7" s="251"/>
      <c r="G7" s="251"/>
    </row>
    <row r="8" spans="2:7" ht="9" customHeight="1">
      <c r="B8" s="80"/>
      <c r="C8" s="80"/>
      <c r="D8" s="80"/>
      <c r="E8" s="80"/>
      <c r="F8" s="80"/>
      <c r="G8" s="80"/>
    </row>
    <row r="9" spans="2:4" ht="12.75">
      <c r="B9" s="280" t="s">
        <v>366</v>
      </c>
      <c r="C9" s="280"/>
      <c r="D9" s="280"/>
    </row>
    <row r="10" ht="9.75" customHeight="1">
      <c r="B10" s="47"/>
    </row>
    <row r="11" spans="2:7" ht="12.75">
      <c r="B11" s="46" t="s">
        <v>177</v>
      </c>
      <c r="C11" s="239" t="s">
        <v>367</v>
      </c>
      <c r="D11" s="239"/>
      <c r="E11" s="239"/>
      <c r="F11" s="49" t="s">
        <v>351</v>
      </c>
      <c r="G11" s="46" t="s">
        <v>352</v>
      </c>
    </row>
    <row r="12" spans="2:7" ht="12.75">
      <c r="B12" s="46">
        <v>1</v>
      </c>
      <c r="C12" s="244" t="s">
        <v>368</v>
      </c>
      <c r="D12" s="244"/>
      <c r="E12" s="244"/>
      <c r="F12" s="94">
        <f>+OUD!D16</f>
        <v>9816975.45</v>
      </c>
      <c r="G12" s="94">
        <f>OUD!E16</f>
        <v>63118181.82</v>
      </c>
    </row>
    <row r="13" spans="2:7" ht="12.75">
      <c r="B13" s="46"/>
      <c r="C13" s="239" t="s">
        <v>183</v>
      </c>
      <c r="D13" s="239"/>
      <c r="E13" s="239"/>
      <c r="F13" s="91">
        <f>SUM(F12:F12)</f>
        <v>9816975.45</v>
      </c>
      <c r="G13" s="94">
        <f>SUM(G12:G12)</f>
        <v>63118181.82</v>
      </c>
    </row>
    <row r="14" spans="2:7" ht="10.5" customHeight="1">
      <c r="B14" s="95"/>
      <c r="C14" s="95"/>
      <c r="D14" s="95"/>
      <c r="E14" s="95"/>
      <c r="F14" s="96"/>
      <c r="G14" s="97"/>
    </row>
    <row r="15" spans="2:7" ht="12.75">
      <c r="B15" s="280" t="s">
        <v>369</v>
      </c>
      <c r="C15" s="280"/>
      <c r="D15" s="280"/>
      <c r="E15" s="280"/>
      <c r="F15" s="280"/>
      <c r="G15" s="280"/>
    </row>
    <row r="16" ht="9" customHeight="1">
      <c r="B16" s="47"/>
    </row>
    <row r="17" spans="2:7" ht="12.75">
      <c r="B17" s="46" t="s">
        <v>177</v>
      </c>
      <c r="C17" s="239" t="s">
        <v>197</v>
      </c>
      <c r="D17" s="239"/>
      <c r="E17" s="239"/>
      <c r="F17" s="49" t="s">
        <v>351</v>
      </c>
      <c r="G17" s="46" t="s">
        <v>352</v>
      </c>
    </row>
    <row r="18" spans="2:7" ht="26.25" customHeight="1">
      <c r="B18" s="46">
        <v>1</v>
      </c>
      <c r="C18" s="279" t="s">
        <v>370</v>
      </c>
      <c r="D18" s="279"/>
      <c r="E18" s="279"/>
      <c r="F18" s="91">
        <v>-79635.28</v>
      </c>
      <c r="G18" s="94">
        <v>-17022976.62</v>
      </c>
    </row>
    <row r="19" spans="2:7" ht="26.25" customHeight="1">
      <c r="B19" s="46">
        <v>2</v>
      </c>
      <c r="C19" s="279" t="s">
        <v>371</v>
      </c>
      <c r="D19" s="279"/>
      <c r="E19" s="279"/>
      <c r="F19" s="94"/>
      <c r="G19" s="94"/>
    </row>
    <row r="20" spans="2:7" ht="26.25" customHeight="1">
      <c r="B20" s="46">
        <v>3</v>
      </c>
      <c r="C20" s="279" t="s">
        <v>372</v>
      </c>
      <c r="D20" s="279"/>
      <c r="E20" s="279"/>
      <c r="F20" s="91"/>
      <c r="G20" s="94"/>
    </row>
    <row r="21" spans="2:7" ht="12.75">
      <c r="B21" s="46">
        <v>4</v>
      </c>
      <c r="C21" s="279" t="s">
        <v>373</v>
      </c>
      <c r="D21" s="279"/>
      <c r="E21" s="279"/>
      <c r="F21" s="94"/>
      <c r="G21" s="94"/>
    </row>
    <row r="22" spans="2:7" ht="12.75">
      <c r="B22" s="46">
        <v>5</v>
      </c>
      <c r="C22" s="279" t="s">
        <v>183</v>
      </c>
      <c r="D22" s="279"/>
      <c r="E22" s="279"/>
      <c r="F22" s="91">
        <f>SUM(F18:F21)</f>
        <v>-79635.28</v>
      </c>
      <c r="G22" s="94">
        <f>SUM(G18:G21)</f>
        <v>-17022976.62</v>
      </c>
    </row>
    <row r="23" spans="2:5" ht="9" customHeight="1">
      <c r="B23" s="98"/>
      <c r="C23" s="99"/>
      <c r="D23" s="99"/>
      <c r="E23" s="99"/>
    </row>
    <row r="24" ht="12.75">
      <c r="B24" s="48" t="s">
        <v>374</v>
      </c>
    </row>
    <row r="25" ht="8.25" customHeight="1">
      <c r="B25" s="47"/>
    </row>
    <row r="26" spans="2:7" ht="12.75">
      <c r="B26" s="46" t="s">
        <v>177</v>
      </c>
      <c r="C26" s="239" t="s">
        <v>375</v>
      </c>
      <c r="D26" s="239"/>
      <c r="E26" s="239"/>
      <c r="F26" s="46" t="s">
        <v>351</v>
      </c>
      <c r="G26" s="46" t="s">
        <v>376</v>
      </c>
    </row>
    <row r="27" spans="2:7" ht="12.75">
      <c r="B27" s="46">
        <v>1</v>
      </c>
      <c r="C27" s="279" t="s">
        <v>377</v>
      </c>
      <c r="D27" s="279"/>
      <c r="E27" s="279"/>
      <c r="F27" s="94"/>
      <c r="G27" s="94"/>
    </row>
    <row r="28" spans="2:7" ht="14.25">
      <c r="B28" s="46">
        <v>2</v>
      </c>
      <c r="C28" s="294" t="s">
        <v>378</v>
      </c>
      <c r="D28" s="295"/>
      <c r="E28" s="296"/>
      <c r="F28" s="91"/>
      <c r="G28" s="94"/>
    </row>
    <row r="29" spans="2:7" ht="12.75">
      <c r="B29" s="46">
        <v>3</v>
      </c>
      <c r="C29" s="279" t="s">
        <v>379</v>
      </c>
      <c r="D29" s="279"/>
      <c r="E29" s="279"/>
      <c r="F29" s="91"/>
      <c r="G29" s="94"/>
    </row>
    <row r="30" spans="2:7" ht="12.75">
      <c r="B30" s="46">
        <v>4</v>
      </c>
      <c r="C30" s="279" t="s">
        <v>380</v>
      </c>
      <c r="D30" s="279"/>
      <c r="E30" s="279"/>
      <c r="F30" s="91"/>
      <c r="G30" s="94"/>
    </row>
    <row r="31" spans="2:7" ht="26.25" customHeight="1">
      <c r="B31" s="46">
        <v>5</v>
      </c>
      <c r="C31" s="279" t="s">
        <v>381</v>
      </c>
      <c r="D31" s="279"/>
      <c r="E31" s="279"/>
      <c r="F31" s="91"/>
      <c r="G31" s="94"/>
    </row>
    <row r="32" spans="2:7" ht="12.75">
      <c r="B32" s="46">
        <v>6</v>
      </c>
      <c r="C32" s="279"/>
      <c r="D32" s="279"/>
      <c r="E32" s="279"/>
      <c r="F32" s="91"/>
      <c r="G32" s="94"/>
    </row>
    <row r="33" spans="2:7" ht="12.75">
      <c r="B33" s="46">
        <v>7</v>
      </c>
      <c r="C33" s="279" t="s">
        <v>183</v>
      </c>
      <c r="D33" s="279"/>
      <c r="E33" s="279"/>
      <c r="F33" s="91">
        <f>SUM(F27:F32)</f>
        <v>0</v>
      </c>
      <c r="G33" s="94">
        <f>SUM(G27:G32)</f>
        <v>0</v>
      </c>
    </row>
    <row r="34" ht="7.5" customHeight="1">
      <c r="B34" s="47"/>
    </row>
    <row r="35" spans="2:7" ht="12.75">
      <c r="B35" s="250" t="s">
        <v>382</v>
      </c>
      <c r="C35" s="251"/>
      <c r="D35" s="251"/>
      <c r="E35" s="251"/>
      <c r="F35" s="251"/>
      <c r="G35" s="251"/>
    </row>
    <row r="36" ht="8.25" customHeight="1">
      <c r="B36" s="47"/>
    </row>
    <row r="37" ht="12.75">
      <c r="B37" s="48" t="s">
        <v>383</v>
      </c>
    </row>
    <row r="38" ht="6.75" customHeight="1">
      <c r="B38" s="48"/>
    </row>
    <row r="39" spans="2:7" ht="12.75">
      <c r="B39" s="239" t="s">
        <v>177</v>
      </c>
      <c r="C39" s="239" t="s">
        <v>384</v>
      </c>
      <c r="D39" s="239" t="s">
        <v>351</v>
      </c>
      <c r="E39" s="239"/>
      <c r="F39" s="239" t="s">
        <v>352</v>
      </c>
      <c r="G39" s="239"/>
    </row>
    <row r="40" spans="2:7" ht="12.75">
      <c r="B40" s="239"/>
      <c r="C40" s="239"/>
      <c r="D40" s="46" t="s">
        <v>385</v>
      </c>
      <c r="E40" s="46" t="s">
        <v>386</v>
      </c>
      <c r="F40" s="46" t="s">
        <v>385</v>
      </c>
      <c r="G40" s="46" t="s">
        <v>386</v>
      </c>
    </row>
    <row r="41" spans="2:7" ht="12.75">
      <c r="B41" s="46">
        <v>1</v>
      </c>
      <c r="C41" s="49" t="s">
        <v>387</v>
      </c>
      <c r="D41" s="46"/>
      <c r="E41" s="100">
        <v>440793686</v>
      </c>
      <c r="F41" s="46"/>
      <c r="G41" s="100">
        <v>580707825.75</v>
      </c>
    </row>
    <row r="42" spans="2:7" ht="26.25">
      <c r="B42" s="46">
        <v>2</v>
      </c>
      <c r="C42" s="49" t="s">
        <v>388</v>
      </c>
      <c r="D42" s="46"/>
      <c r="E42" s="100">
        <v>55574451</v>
      </c>
      <c r="F42" s="46"/>
      <c r="G42" s="100">
        <v>91049561.15</v>
      </c>
    </row>
    <row r="43" spans="2:9" ht="27" customHeight="1">
      <c r="B43" s="46">
        <v>3</v>
      </c>
      <c r="C43" s="49" t="s">
        <v>389</v>
      </c>
      <c r="D43" s="46"/>
      <c r="E43" s="100">
        <v>1955800</v>
      </c>
      <c r="F43" s="46"/>
      <c r="G43" s="100">
        <v>12241738.35</v>
      </c>
      <c r="H43" s="101"/>
      <c r="I43" s="52"/>
    </row>
    <row r="44" spans="2:9" ht="12.75">
      <c r="B44" s="46">
        <v>4</v>
      </c>
      <c r="C44" s="49" t="s">
        <v>390</v>
      </c>
      <c r="D44" s="46"/>
      <c r="E44" s="100">
        <v>36332811.32</v>
      </c>
      <c r="F44" s="46"/>
      <c r="G44" s="100">
        <v>112467080.59</v>
      </c>
      <c r="I44" s="101"/>
    </row>
    <row r="45" spans="2:9" ht="12.75">
      <c r="B45" s="46">
        <v>5</v>
      </c>
      <c r="C45" s="49" t="s">
        <v>391</v>
      </c>
      <c r="D45" s="46"/>
      <c r="E45" s="100">
        <v>17652566.15</v>
      </c>
      <c r="F45" s="46"/>
      <c r="G45" s="100">
        <v>6654428.75</v>
      </c>
      <c r="I45" s="101"/>
    </row>
    <row r="46" spans="2:9" ht="12.75">
      <c r="B46" s="46">
        <v>6</v>
      </c>
      <c r="C46" s="49" t="s">
        <v>392</v>
      </c>
      <c r="D46" s="46"/>
      <c r="E46" s="100">
        <v>14949996.07</v>
      </c>
      <c r="F46" s="46"/>
      <c r="G46" s="100">
        <v>24960522.66</v>
      </c>
      <c r="I46" s="52"/>
    </row>
    <row r="47" spans="2:7" ht="12.75">
      <c r="B47" s="46">
        <v>7</v>
      </c>
      <c r="C47" s="49" t="s">
        <v>393</v>
      </c>
      <c r="D47" s="46"/>
      <c r="E47" s="100">
        <v>1728153979.27</v>
      </c>
      <c r="F47" s="46"/>
      <c r="G47" s="100">
        <v>5068915227.27</v>
      </c>
    </row>
    <row r="48" spans="2:7" ht="12.75">
      <c r="B48" s="46">
        <v>8</v>
      </c>
      <c r="C48" s="49" t="s">
        <v>394</v>
      </c>
      <c r="D48" s="46"/>
      <c r="E48" s="100">
        <v>16027863.64</v>
      </c>
      <c r="F48" s="46"/>
      <c r="G48" s="100"/>
    </row>
    <row r="49" spans="2:7" ht="12.75">
      <c r="B49" s="46">
        <v>9</v>
      </c>
      <c r="C49" s="49" t="s">
        <v>395</v>
      </c>
      <c r="D49" s="46"/>
      <c r="E49" s="100"/>
      <c r="F49" s="46"/>
      <c r="G49" s="100"/>
    </row>
    <row r="50" spans="2:7" ht="12.75">
      <c r="B50" s="46">
        <v>10</v>
      </c>
      <c r="C50" s="49" t="s">
        <v>396</v>
      </c>
      <c r="D50" s="46"/>
      <c r="E50" s="100">
        <v>2636000</v>
      </c>
      <c r="F50" s="46"/>
      <c r="G50" s="100">
        <v>775399.99</v>
      </c>
    </row>
    <row r="51" spans="5:7" ht="12" customHeight="1">
      <c r="E51" s="102">
        <f>SUM(E41:E50)</f>
        <v>2314077153.45</v>
      </c>
      <c r="G51" s="131">
        <f>SUM(G41:G50)</f>
        <v>5897771784.51</v>
      </c>
    </row>
    <row r="52" ht="14.25" customHeight="1">
      <c r="B52" s="103" t="s">
        <v>397</v>
      </c>
    </row>
    <row r="53" ht="21" customHeight="1">
      <c r="B53" s="104">
        <v>18</v>
      </c>
    </row>
  </sheetData>
  <sheetProtection/>
  <mergeCells count="34">
    <mergeCell ref="C30:E30"/>
    <mergeCell ref="C31:E31"/>
    <mergeCell ref="C32:E32"/>
    <mergeCell ref="C33:E33"/>
    <mergeCell ref="B35:G35"/>
    <mergeCell ref="B39:B40"/>
    <mergeCell ref="C39:C40"/>
    <mergeCell ref="D39:E39"/>
    <mergeCell ref="F39:G39"/>
    <mergeCell ref="C21:E21"/>
    <mergeCell ref="C22:E22"/>
    <mergeCell ref="C26:E26"/>
    <mergeCell ref="C27:E27"/>
    <mergeCell ref="C28:E28"/>
    <mergeCell ref="C29:E29"/>
    <mergeCell ref="C13:E13"/>
    <mergeCell ref="B15:G15"/>
    <mergeCell ref="C17:E17"/>
    <mergeCell ref="C18:E18"/>
    <mergeCell ref="C19:E19"/>
    <mergeCell ref="C20:E20"/>
    <mergeCell ref="D5:E5"/>
    <mergeCell ref="F5:G5"/>
    <mergeCell ref="B7:G7"/>
    <mergeCell ref="B9:D9"/>
    <mergeCell ref="C11:E11"/>
    <mergeCell ref="C12:E12"/>
    <mergeCell ref="D2:E2"/>
    <mergeCell ref="F2:G2"/>
    <mergeCell ref="B3:B4"/>
    <mergeCell ref="D3:E3"/>
    <mergeCell ref="F3:G3"/>
    <mergeCell ref="D4:E4"/>
    <mergeCell ref="F4:G4"/>
  </mergeCells>
  <printOptions/>
  <pageMargins left="0.45" right="0.2" top="0.75" bottom="0.75" header="0.3" footer="0.3"/>
  <pageSetup horizontalDpi="600" verticalDpi="600" orientation="portrait" paperSize="9" scale="94" r:id="rId1"/>
</worksheet>
</file>

<file path=xl/worksheets/sheet18.xml><?xml version="1.0" encoding="utf-8"?>
<worksheet xmlns="http://schemas.openxmlformats.org/spreadsheetml/2006/main" xmlns:r="http://schemas.openxmlformats.org/officeDocument/2006/relationships">
  <sheetPr>
    <tabColor theme="9" tint="0.5999900102615356"/>
  </sheetPr>
  <dimension ref="B2:H51"/>
  <sheetViews>
    <sheetView zoomScalePageLayoutView="0" workbookViewId="0" topLeftCell="A37">
      <selection activeCell="H23" sqref="H23"/>
    </sheetView>
  </sheetViews>
  <sheetFormatPr defaultColWidth="9.140625" defaultRowHeight="12.75"/>
  <cols>
    <col min="1" max="1" width="3.421875" style="44" customWidth="1"/>
    <col min="2" max="2" width="3.28125" style="44" customWidth="1"/>
    <col min="3" max="3" width="30.7109375" style="44" customWidth="1"/>
    <col min="4" max="4" width="9.00390625" style="44" customWidth="1"/>
    <col min="5" max="5" width="19.00390625" style="44" customWidth="1"/>
    <col min="6" max="6" width="15.57421875" style="44" customWidth="1"/>
    <col min="7" max="7" width="23.28125" style="44" customWidth="1"/>
    <col min="8" max="8" width="17.28125" style="44" customWidth="1"/>
    <col min="9" max="16384" width="9.140625" style="44" customWidth="1"/>
  </cols>
  <sheetData>
    <row r="2" spans="2:7" ht="12.75">
      <c r="B2" s="46">
        <v>11</v>
      </c>
      <c r="C2" s="49" t="s">
        <v>398</v>
      </c>
      <c r="D2" s="105"/>
      <c r="E2" s="100">
        <v>11295670.32</v>
      </c>
      <c r="F2" s="100"/>
      <c r="G2" s="100"/>
    </row>
    <row r="3" spans="2:7" ht="12.75">
      <c r="B3" s="46">
        <v>12</v>
      </c>
      <c r="C3" s="49" t="s">
        <v>399</v>
      </c>
      <c r="D3" s="105"/>
      <c r="E3" s="100">
        <v>1030845.45</v>
      </c>
      <c r="F3" s="100"/>
      <c r="G3" s="100">
        <v>8411000</v>
      </c>
    </row>
    <row r="4" spans="2:7" ht="12.75">
      <c r="B4" s="46">
        <v>13</v>
      </c>
      <c r="C4" s="49" t="s">
        <v>400</v>
      </c>
      <c r="D4" s="105"/>
      <c r="E4" s="100">
        <v>670078734.82</v>
      </c>
      <c r="F4" s="100"/>
      <c r="G4" s="100">
        <v>299713051.25</v>
      </c>
    </row>
    <row r="5" spans="2:7" ht="12.75">
      <c r="B5" s="46">
        <v>14</v>
      </c>
      <c r="C5" s="49" t="s">
        <v>401</v>
      </c>
      <c r="D5" s="105"/>
      <c r="E5" s="100">
        <v>64621476.39</v>
      </c>
      <c r="F5" s="100"/>
      <c r="G5" s="100">
        <v>60538372.72</v>
      </c>
    </row>
    <row r="6" spans="2:7" ht="12.75">
      <c r="B6" s="46">
        <v>15</v>
      </c>
      <c r="C6" s="49" t="s">
        <v>402</v>
      </c>
      <c r="D6" s="105"/>
      <c r="E6" s="100"/>
      <c r="F6" s="100"/>
      <c r="G6" s="100"/>
    </row>
    <row r="7" spans="2:7" ht="12.75">
      <c r="B7" s="46">
        <v>16</v>
      </c>
      <c r="C7" s="49" t="s">
        <v>403</v>
      </c>
      <c r="D7" s="105"/>
      <c r="E7" s="100">
        <v>11456588.83</v>
      </c>
      <c r="F7" s="100"/>
      <c r="G7" s="100">
        <v>45063762.82</v>
      </c>
    </row>
    <row r="8" spans="2:7" ht="12.75">
      <c r="B8" s="46">
        <v>17</v>
      </c>
      <c r="C8" s="49" t="s">
        <v>404</v>
      </c>
      <c r="D8" s="105"/>
      <c r="E8" s="100">
        <v>61389288.26</v>
      </c>
      <c r="F8" s="100"/>
      <c r="G8" s="100">
        <v>27950</v>
      </c>
    </row>
    <row r="9" spans="2:7" ht="12.75">
      <c r="B9" s="46">
        <v>18</v>
      </c>
      <c r="C9" s="49" t="s">
        <v>405</v>
      </c>
      <c r="D9" s="105"/>
      <c r="E9" s="100">
        <v>10812061.33</v>
      </c>
      <c r="F9" s="100"/>
      <c r="G9" s="100">
        <v>9999491.18</v>
      </c>
    </row>
    <row r="10" spans="2:7" ht="12.75">
      <c r="B10" s="46">
        <v>19</v>
      </c>
      <c r="C10" s="49" t="s">
        <v>406</v>
      </c>
      <c r="D10" s="105"/>
      <c r="E10" s="100">
        <v>1266516076.52</v>
      </c>
      <c r="F10" s="100"/>
      <c r="G10" s="100">
        <v>68433504.84</v>
      </c>
    </row>
    <row r="11" spans="2:7" ht="12.75">
      <c r="B11" s="46">
        <v>20</v>
      </c>
      <c r="C11" s="49" t="s">
        <v>407</v>
      </c>
      <c r="D11" s="35"/>
      <c r="E11" s="78">
        <v>1643698097.07</v>
      </c>
      <c r="F11" s="78"/>
      <c r="G11" s="78">
        <v>88716951.2</v>
      </c>
    </row>
    <row r="12" spans="2:7" ht="12.75">
      <c r="B12" s="46">
        <v>21</v>
      </c>
      <c r="C12" s="49" t="s">
        <v>408</v>
      </c>
      <c r="D12" s="35"/>
      <c r="E12" s="100">
        <v>2258825907.11</v>
      </c>
      <c r="F12" s="78"/>
      <c r="G12" s="100">
        <f>'GB'!G774</f>
        <v>0</v>
      </c>
    </row>
    <row r="13" spans="2:8" ht="12.75">
      <c r="B13" s="46"/>
      <c r="C13" s="49" t="s">
        <v>183</v>
      </c>
      <c r="D13" s="35"/>
      <c r="E13" s="35">
        <f>SUM(E2:E12)+'18'!E51</f>
        <v>8313801899.55</v>
      </c>
      <c r="F13" s="78"/>
      <c r="G13" s="78">
        <f>SUM(G2:G12)+'18'!G51</f>
        <v>6478675868.52</v>
      </c>
      <c r="H13" s="106">
        <f>G13+F20-OUD!E18</f>
        <v>0</v>
      </c>
    </row>
    <row r="14" spans="2:8" ht="12.75">
      <c r="B14" s="48"/>
      <c r="E14" s="106"/>
      <c r="F14" s="106">
        <f>+'18'!F51+'19'!F13</f>
        <v>0</v>
      </c>
      <c r="G14" s="106"/>
      <c r="H14" s="106"/>
    </row>
    <row r="15" spans="2:7" ht="12.75">
      <c r="B15" s="48" t="s">
        <v>409</v>
      </c>
      <c r="F15" s="130"/>
      <c r="G15" s="131"/>
    </row>
    <row r="16" spans="2:7" ht="12.75">
      <c r="B16" s="48"/>
      <c r="F16" s="130"/>
      <c r="G16" s="130"/>
    </row>
    <row r="17" spans="2:7" ht="26.25" customHeight="1">
      <c r="B17" s="49" t="s">
        <v>177</v>
      </c>
      <c r="C17" s="49" t="s">
        <v>384</v>
      </c>
      <c r="D17" s="239" t="s">
        <v>410</v>
      </c>
      <c r="E17" s="239"/>
      <c r="F17" s="297" t="s">
        <v>352</v>
      </c>
      <c r="G17" s="297"/>
    </row>
    <row r="18" spans="2:7" ht="12.75">
      <c r="B18" s="46">
        <v>1</v>
      </c>
      <c r="C18" s="49" t="s">
        <v>411</v>
      </c>
      <c r="D18" s="276"/>
      <c r="E18" s="276"/>
      <c r="F18" s="245"/>
      <c r="G18" s="245"/>
    </row>
    <row r="19" spans="2:7" ht="12.75">
      <c r="B19" s="46">
        <v>2</v>
      </c>
      <c r="C19" s="49" t="s">
        <v>412</v>
      </c>
      <c r="D19" s="236"/>
      <c r="E19" s="236"/>
      <c r="F19" s="245"/>
      <c r="G19" s="245"/>
    </row>
    <row r="20" spans="2:7" ht="12.75">
      <c r="B20" s="46">
        <v>3</v>
      </c>
      <c r="C20" s="49" t="s">
        <v>413</v>
      </c>
      <c r="D20" s="236">
        <v>69846659.79</v>
      </c>
      <c r="E20" s="236"/>
      <c r="F20" s="245"/>
      <c r="G20" s="245"/>
    </row>
    <row r="21" spans="2:7" ht="12.75">
      <c r="B21" s="46">
        <v>4</v>
      </c>
      <c r="C21" s="49" t="s">
        <v>346</v>
      </c>
      <c r="D21" s="236">
        <f>OUD!D20</f>
        <v>42520.55</v>
      </c>
      <c r="E21" s="236"/>
      <c r="F21" s="236">
        <f>OUD!E20</f>
        <v>53491598.7</v>
      </c>
      <c r="G21" s="236"/>
    </row>
    <row r="22" spans="2:7" ht="12.75">
      <c r="B22" s="57">
        <v>5</v>
      </c>
      <c r="C22" s="49" t="s">
        <v>183</v>
      </c>
      <c r="D22" s="236">
        <f>SUM(D18:E21)</f>
        <v>69889180.34</v>
      </c>
      <c r="E22" s="236"/>
      <c r="F22" s="276">
        <f>SUM(F18:G21)</f>
        <v>53491598.7</v>
      </c>
      <c r="G22" s="276"/>
    </row>
    <row r="23" ht="12.75">
      <c r="B23" s="48"/>
    </row>
    <row r="24" spans="2:3" ht="12.75">
      <c r="B24" s="280" t="s">
        <v>414</v>
      </c>
      <c r="C24" s="280"/>
    </row>
    <row r="25" ht="7.5" customHeight="1">
      <c r="B25" s="47"/>
    </row>
    <row r="26" spans="2:7" ht="25.5" customHeight="1">
      <c r="B26" s="239" t="s">
        <v>415</v>
      </c>
      <c r="C26" s="239"/>
      <c r="D26" s="239"/>
      <c r="E26" s="239" t="s">
        <v>416</v>
      </c>
      <c r="F26" s="239" t="s">
        <v>417</v>
      </c>
      <c r="G26" s="239"/>
    </row>
    <row r="27" spans="2:7" ht="12.75">
      <c r="B27" s="239"/>
      <c r="C27" s="239"/>
      <c r="D27" s="239"/>
      <c r="E27" s="239"/>
      <c r="F27" s="46" t="s">
        <v>351</v>
      </c>
      <c r="G27" s="46" t="s">
        <v>352</v>
      </c>
    </row>
    <row r="28" spans="2:7" ht="12.75">
      <c r="B28" s="298" t="s">
        <v>418</v>
      </c>
      <c r="C28" s="298"/>
      <c r="D28" s="298"/>
      <c r="E28" s="128"/>
      <c r="F28" s="100">
        <v>6873245462.43</v>
      </c>
      <c r="G28" s="100">
        <v>11525985531.14</v>
      </c>
    </row>
    <row r="29" spans="2:7" ht="12.75">
      <c r="B29" s="298"/>
      <c r="C29" s="298"/>
      <c r="D29" s="298"/>
      <c r="E29" s="46"/>
      <c r="F29" s="105"/>
      <c r="G29" s="100"/>
    </row>
    <row r="30" spans="2:7" ht="12.75">
      <c r="B30" s="298" t="s">
        <v>419</v>
      </c>
      <c r="C30" s="298"/>
      <c r="D30" s="298"/>
      <c r="E30" s="46"/>
      <c r="F30" s="105"/>
      <c r="G30" s="100"/>
    </row>
    <row r="31" spans="2:7" ht="12.75">
      <c r="B31" s="298"/>
      <c r="C31" s="298"/>
      <c r="D31" s="298"/>
      <c r="E31" s="46"/>
      <c r="F31" s="105"/>
      <c r="G31" s="100"/>
    </row>
    <row r="32" spans="2:7" ht="12.75">
      <c r="B32" s="298" t="s">
        <v>420</v>
      </c>
      <c r="C32" s="298"/>
      <c r="D32" s="298"/>
      <c r="E32" s="129"/>
      <c r="F32" s="35">
        <v>440793686</v>
      </c>
      <c r="G32" s="78">
        <f>'18'!G41</f>
        <v>580707825.75</v>
      </c>
    </row>
    <row r="33" spans="2:7" ht="12.75">
      <c r="B33" s="239"/>
      <c r="C33" s="239"/>
      <c r="D33" s="239"/>
      <c r="E33" s="49"/>
      <c r="F33" s="35"/>
      <c r="G33" s="78"/>
    </row>
    <row r="34" spans="2:7" ht="12.75">
      <c r="B34" s="239" t="s">
        <v>183</v>
      </c>
      <c r="C34" s="239"/>
      <c r="D34" s="239"/>
      <c r="E34" s="49">
        <f>SUM(E28:E33)</f>
        <v>0</v>
      </c>
      <c r="F34" s="35">
        <f>SUM(F28:F33)</f>
        <v>7314039148.43</v>
      </c>
      <c r="G34" s="78">
        <f>SUM(G28:G33)</f>
        <v>12106693356.89</v>
      </c>
    </row>
    <row r="35" ht="12.75">
      <c r="B35" s="48"/>
    </row>
    <row r="36" ht="9" customHeight="1">
      <c r="B36" s="48"/>
    </row>
    <row r="37" spans="2:7" ht="12.75">
      <c r="B37" s="250" t="s">
        <v>421</v>
      </c>
      <c r="C37" s="251"/>
      <c r="D37" s="251"/>
      <c r="E37" s="251"/>
      <c r="F37" s="251"/>
      <c r="G37" s="251"/>
    </row>
    <row r="38" ht="12.75">
      <c r="B38" s="107"/>
    </row>
    <row r="39" spans="2:7" ht="26.25" customHeight="1">
      <c r="B39" s="49" t="s">
        <v>177</v>
      </c>
      <c r="C39" s="46" t="s">
        <v>188</v>
      </c>
      <c r="D39" s="239" t="s">
        <v>351</v>
      </c>
      <c r="E39" s="239"/>
      <c r="F39" s="239" t="s">
        <v>352</v>
      </c>
      <c r="G39" s="239"/>
    </row>
    <row r="40" spans="2:7" ht="26.25">
      <c r="B40" s="57">
        <v>1</v>
      </c>
      <c r="C40" s="49" t="s">
        <v>422</v>
      </c>
      <c r="D40" s="276">
        <f>OUD!D27</f>
        <v>538459069.25</v>
      </c>
      <c r="E40" s="276"/>
      <c r="F40" s="276">
        <v>583978070.23</v>
      </c>
      <c r="G40" s="276"/>
    </row>
    <row r="41" spans="2:7" ht="26.25">
      <c r="B41" s="46">
        <v>2</v>
      </c>
      <c r="C41" s="49" t="s">
        <v>423</v>
      </c>
      <c r="D41" s="236"/>
      <c r="E41" s="236"/>
      <c r="F41" s="276"/>
      <c r="G41" s="276"/>
    </row>
    <row r="42" spans="2:7" ht="26.25">
      <c r="B42" s="46">
        <v>3</v>
      </c>
      <c r="C42" s="49" t="s">
        <v>424</v>
      </c>
      <c r="D42" s="236">
        <f>SUM(D40:E41)</f>
        <v>538459069.25</v>
      </c>
      <c r="E42" s="236"/>
      <c r="F42" s="236">
        <f>SUM(F40:G41)</f>
        <v>583978070.23</v>
      </c>
      <c r="G42" s="236"/>
    </row>
    <row r="43" ht="12.75">
      <c r="B43" s="48" t="s">
        <v>425</v>
      </c>
    </row>
    <row r="44" spans="2:7" ht="13.5">
      <c r="B44" s="287" t="s">
        <v>426</v>
      </c>
      <c r="C44" s="287"/>
      <c r="D44" s="287"/>
      <c r="E44" s="287"/>
      <c r="F44" s="287"/>
      <c r="G44" s="287"/>
    </row>
    <row r="45" spans="2:7" ht="13.5">
      <c r="B45" s="287" t="s">
        <v>426</v>
      </c>
      <c r="C45" s="287"/>
      <c r="D45" s="287"/>
      <c r="E45" s="287"/>
      <c r="F45" s="287"/>
      <c r="G45" s="287"/>
    </row>
    <row r="46" spans="2:7" ht="13.5">
      <c r="B46" s="287" t="s">
        <v>426</v>
      </c>
      <c r="C46" s="287"/>
      <c r="D46" s="287"/>
      <c r="E46" s="287"/>
      <c r="F46" s="287"/>
      <c r="G46" s="287"/>
    </row>
    <row r="47" spans="2:7" ht="13.5">
      <c r="B47" s="287" t="s">
        <v>426</v>
      </c>
      <c r="C47" s="287"/>
      <c r="D47" s="287"/>
      <c r="E47" s="287"/>
      <c r="F47" s="287"/>
      <c r="G47" s="287"/>
    </row>
    <row r="48" spans="2:7" ht="13.5">
      <c r="B48" s="287" t="s">
        <v>426</v>
      </c>
      <c r="C48" s="287"/>
      <c r="D48" s="287"/>
      <c r="E48" s="287"/>
      <c r="F48" s="287"/>
      <c r="G48" s="287"/>
    </row>
    <row r="49" spans="2:7" ht="13.5">
      <c r="B49" s="287" t="s">
        <v>426</v>
      </c>
      <c r="C49" s="287"/>
      <c r="D49" s="287"/>
      <c r="E49" s="287"/>
      <c r="F49" s="287"/>
      <c r="G49" s="287"/>
    </row>
    <row r="51" ht="14.25">
      <c r="G51" s="54">
        <v>19</v>
      </c>
    </row>
  </sheetData>
  <sheetProtection/>
  <mergeCells count="38">
    <mergeCell ref="B48:G48"/>
    <mergeCell ref="B49:G49"/>
    <mergeCell ref="D42:E42"/>
    <mergeCell ref="F42:G42"/>
    <mergeCell ref="B44:G44"/>
    <mergeCell ref="B45:G45"/>
    <mergeCell ref="B46:G46"/>
    <mergeCell ref="B47:G47"/>
    <mergeCell ref="D39:E39"/>
    <mergeCell ref="F39:G39"/>
    <mergeCell ref="D40:E40"/>
    <mergeCell ref="F40:G40"/>
    <mergeCell ref="D41:E41"/>
    <mergeCell ref="F41:G41"/>
    <mergeCell ref="B30:D30"/>
    <mergeCell ref="B31:D31"/>
    <mergeCell ref="B32:D32"/>
    <mergeCell ref="B33:D33"/>
    <mergeCell ref="B34:D34"/>
    <mergeCell ref="B37:G37"/>
    <mergeCell ref="B24:C24"/>
    <mergeCell ref="B26:D27"/>
    <mergeCell ref="E26:E27"/>
    <mergeCell ref="F26:G26"/>
    <mergeCell ref="B28:D28"/>
    <mergeCell ref="B29:D29"/>
    <mergeCell ref="D20:E20"/>
    <mergeCell ref="F20:G20"/>
    <mergeCell ref="D21:E21"/>
    <mergeCell ref="F21:G21"/>
    <mergeCell ref="D22:E22"/>
    <mergeCell ref="F22:G22"/>
    <mergeCell ref="D17:E17"/>
    <mergeCell ref="F17:G17"/>
    <mergeCell ref="D18:E18"/>
    <mergeCell ref="F18:G18"/>
    <mergeCell ref="D19:E19"/>
    <mergeCell ref="F19:G19"/>
  </mergeCells>
  <printOptions/>
  <pageMargins left="0.45" right="0.2" top="0.75" bottom="0.75" header="0.3" footer="0.3"/>
  <pageSetup horizontalDpi="600" verticalDpi="600" orientation="portrait" paperSize="9" scale="94" r:id="rId1"/>
  <colBreaks count="1" manualBreakCount="1">
    <brk id="7" max="65535" man="1"/>
  </colBreaks>
</worksheet>
</file>

<file path=xl/worksheets/sheet19.xml><?xml version="1.0" encoding="utf-8"?>
<worksheet xmlns="http://schemas.openxmlformats.org/spreadsheetml/2006/main" xmlns:r="http://schemas.openxmlformats.org/officeDocument/2006/relationships">
  <sheetPr>
    <tabColor theme="9" tint="0.5999900102615356"/>
  </sheetPr>
  <dimension ref="B2:G51"/>
  <sheetViews>
    <sheetView zoomScalePageLayoutView="0" workbookViewId="0" topLeftCell="B39">
      <selection activeCell="H66" sqref="H66"/>
    </sheetView>
  </sheetViews>
  <sheetFormatPr defaultColWidth="9.140625" defaultRowHeight="12.75"/>
  <cols>
    <col min="1" max="1" width="2.7109375" style="44" customWidth="1"/>
    <col min="2" max="2" width="4.00390625" style="44" customWidth="1"/>
    <col min="3" max="3" width="23.7109375" style="44" customWidth="1"/>
    <col min="4" max="4" width="15.28125" style="44" customWidth="1"/>
    <col min="5" max="6" width="17.421875" style="44" customWidth="1"/>
    <col min="7" max="7" width="16.140625" style="44" customWidth="1"/>
    <col min="8" max="16384" width="9.140625" style="44" customWidth="1"/>
  </cols>
  <sheetData>
    <row r="2" spans="2:7" ht="15" customHeight="1">
      <c r="B2" s="251" t="s">
        <v>427</v>
      </c>
      <c r="C2" s="251"/>
      <c r="D2" s="251"/>
      <c r="E2" s="251"/>
      <c r="F2" s="251"/>
      <c r="G2" s="251"/>
    </row>
    <row r="3" ht="12.75">
      <c r="C3" s="108"/>
    </row>
    <row r="4" spans="2:7" ht="14.25">
      <c r="B4" s="299" t="s">
        <v>428</v>
      </c>
      <c r="C4" s="299"/>
      <c r="D4" s="299"/>
      <c r="E4" s="299"/>
      <c r="F4" s="299"/>
      <c r="G4" s="299"/>
    </row>
    <row r="5" ht="12.75">
      <c r="C5" s="47"/>
    </row>
    <row r="6" spans="2:7" ht="39">
      <c r="B6" s="239" t="s">
        <v>188</v>
      </c>
      <c r="C6" s="239"/>
      <c r="D6" s="46" t="s">
        <v>429</v>
      </c>
      <c r="E6" s="46" t="s">
        <v>430</v>
      </c>
      <c r="F6" s="46" t="s">
        <v>431</v>
      </c>
      <c r="G6" s="46" t="s">
        <v>432</v>
      </c>
    </row>
    <row r="7" spans="2:7" ht="26.25">
      <c r="B7" s="279" t="s">
        <v>433</v>
      </c>
      <c r="C7" s="279"/>
      <c r="D7" s="49" t="s">
        <v>1837</v>
      </c>
      <c r="E7" s="49"/>
      <c r="F7" s="49"/>
      <c r="G7" s="49"/>
    </row>
    <row r="8" spans="2:7" ht="12.75">
      <c r="B8" s="279" t="s">
        <v>434</v>
      </c>
      <c r="C8" s="279"/>
      <c r="D8" s="49" t="s">
        <v>1838</v>
      </c>
      <c r="E8" s="49"/>
      <c r="F8" s="49"/>
      <c r="G8" s="49"/>
    </row>
    <row r="9" spans="2:7" ht="12.75">
      <c r="B9" s="279" t="s">
        <v>435</v>
      </c>
      <c r="C9" s="279"/>
      <c r="D9" s="156">
        <v>0.98</v>
      </c>
      <c r="E9" s="49"/>
      <c r="F9" s="49"/>
      <c r="G9" s="49"/>
    </row>
    <row r="10" ht="12.75">
      <c r="C10" s="47"/>
    </row>
    <row r="11" spans="2:7" ht="12.75">
      <c r="B11" s="280" t="s">
        <v>436</v>
      </c>
      <c r="C11" s="280"/>
      <c r="D11" s="280"/>
      <c r="E11" s="280"/>
      <c r="F11" s="280"/>
      <c r="G11" s="280"/>
    </row>
    <row r="12" spans="2:7" ht="13.5">
      <c r="B12" s="300" t="s">
        <v>437</v>
      </c>
      <c r="C12" s="300"/>
      <c r="D12" s="300"/>
      <c r="E12" s="300"/>
      <c r="F12" s="300"/>
      <c r="G12" s="300"/>
    </row>
    <row r="13" spans="3:7" ht="12.75">
      <c r="C13" s="109"/>
      <c r="D13" s="109"/>
      <c r="E13" s="109"/>
      <c r="F13" s="109"/>
      <c r="G13" s="109"/>
    </row>
    <row r="14" spans="2:7" ht="12.75">
      <c r="B14" s="46" t="s">
        <v>177</v>
      </c>
      <c r="C14" s="301" t="s">
        <v>438</v>
      </c>
      <c r="D14" s="301"/>
      <c r="E14" s="301"/>
      <c r="F14" s="46" t="s">
        <v>351</v>
      </c>
      <c r="G14" s="46" t="s">
        <v>352</v>
      </c>
    </row>
    <row r="15" spans="2:7" ht="15.75" customHeight="1">
      <c r="B15" s="46">
        <v>1</v>
      </c>
      <c r="C15" s="301" t="s">
        <v>439</v>
      </c>
      <c r="D15" s="301"/>
      <c r="E15" s="301"/>
      <c r="F15" s="63"/>
      <c r="G15" s="63"/>
    </row>
    <row r="16" spans="2:7" ht="15.75" customHeight="1">
      <c r="B16" s="46">
        <v>2</v>
      </c>
      <c r="C16" s="301" t="s">
        <v>440</v>
      </c>
      <c r="D16" s="301"/>
      <c r="E16" s="301"/>
      <c r="F16" s="63"/>
      <c r="G16" s="63"/>
    </row>
    <row r="17" spans="2:7" ht="12.75">
      <c r="B17" s="46">
        <v>3</v>
      </c>
      <c r="C17" s="301" t="s">
        <v>441</v>
      </c>
      <c r="D17" s="301"/>
      <c r="E17" s="301"/>
      <c r="F17" s="63"/>
      <c r="G17" s="63"/>
    </row>
    <row r="18" spans="2:7" ht="12.75">
      <c r="B18" s="46">
        <v>6</v>
      </c>
      <c r="C18" s="301" t="s">
        <v>183</v>
      </c>
      <c r="D18" s="301"/>
      <c r="E18" s="301"/>
      <c r="F18" s="63"/>
      <c r="G18" s="63"/>
    </row>
    <row r="19" ht="12.75">
      <c r="C19" s="47"/>
    </row>
    <row r="20" spans="2:4" ht="12.75">
      <c r="B20" s="280" t="s">
        <v>442</v>
      </c>
      <c r="C20" s="280"/>
      <c r="D20" s="280"/>
    </row>
    <row r="21" ht="12.75">
      <c r="C21" s="47"/>
    </row>
    <row r="22" spans="2:7" ht="12.75">
      <c r="B22" s="46" t="s">
        <v>177</v>
      </c>
      <c r="C22" s="46" t="s">
        <v>443</v>
      </c>
      <c r="D22" s="239" t="s">
        <v>444</v>
      </c>
      <c r="E22" s="239"/>
      <c r="F22" s="46" t="s">
        <v>445</v>
      </c>
      <c r="G22" s="46" t="s">
        <v>432</v>
      </c>
    </row>
    <row r="23" spans="2:7" ht="12.75">
      <c r="B23" s="46">
        <v>1</v>
      </c>
      <c r="C23" s="110"/>
      <c r="D23" s="240"/>
      <c r="E23" s="240"/>
      <c r="F23" s="49"/>
      <c r="G23" s="49"/>
    </row>
    <row r="24" spans="2:7" ht="12.75">
      <c r="B24" s="46">
        <v>2</v>
      </c>
      <c r="C24" s="49"/>
      <c r="D24" s="240"/>
      <c r="E24" s="240"/>
      <c r="F24" s="49"/>
      <c r="G24" s="49"/>
    </row>
    <row r="25" ht="12.75">
      <c r="C25" s="48"/>
    </row>
    <row r="26" spans="2:7" ht="12.75">
      <c r="B26" s="250" t="s">
        <v>446</v>
      </c>
      <c r="C26" s="251"/>
      <c r="D26" s="251"/>
      <c r="E26" s="251"/>
      <c r="F26" s="251"/>
      <c r="G26" s="251"/>
    </row>
    <row r="27" spans="2:7" ht="12.75">
      <c r="B27" s="80"/>
      <c r="C27" s="80"/>
      <c r="D27" s="80"/>
      <c r="E27" s="80"/>
      <c r="F27" s="80"/>
      <c r="G27" s="80"/>
    </row>
    <row r="28" spans="2:7" ht="25.5" customHeight="1">
      <c r="B28" s="242" t="s">
        <v>447</v>
      </c>
      <c r="C28" s="242"/>
      <c r="D28" s="242"/>
      <c r="E28" s="242"/>
      <c r="F28" s="242"/>
      <c r="G28" s="242"/>
    </row>
    <row r="29" spans="2:7" ht="13.5">
      <c r="B29" s="287" t="s">
        <v>448</v>
      </c>
      <c r="C29" s="287"/>
      <c r="D29" s="287"/>
      <c r="E29" s="287"/>
      <c r="F29" s="287"/>
      <c r="G29" s="287"/>
    </row>
    <row r="30" spans="2:7" ht="13.5">
      <c r="B30" s="287" t="s">
        <v>448</v>
      </c>
      <c r="C30" s="287"/>
      <c r="D30" s="287"/>
      <c r="E30" s="287"/>
      <c r="F30" s="287"/>
      <c r="G30" s="287"/>
    </row>
    <row r="31" spans="2:7" ht="13.5">
      <c r="B31" s="287" t="s">
        <v>448</v>
      </c>
      <c r="C31" s="287"/>
      <c r="D31" s="287"/>
      <c r="E31" s="287"/>
      <c r="F31" s="287"/>
      <c r="G31" s="287"/>
    </row>
    <row r="32" spans="2:7" ht="13.5">
      <c r="B32" s="287" t="s">
        <v>448</v>
      </c>
      <c r="C32" s="287"/>
      <c r="D32" s="287"/>
      <c r="E32" s="287"/>
      <c r="F32" s="287"/>
      <c r="G32" s="287"/>
    </row>
    <row r="33" spans="2:7" ht="13.5">
      <c r="B33" s="287" t="s">
        <v>448</v>
      </c>
      <c r="C33" s="287"/>
      <c r="D33" s="287"/>
      <c r="E33" s="287"/>
      <c r="F33" s="287"/>
      <c r="G33" s="287"/>
    </row>
    <row r="34" spans="2:7" ht="13.5">
      <c r="B34" s="111"/>
      <c r="C34" s="111"/>
      <c r="D34" s="111"/>
      <c r="E34" s="111"/>
      <c r="F34" s="111"/>
      <c r="G34" s="111"/>
    </row>
    <row r="35" spans="2:7" ht="15" customHeight="1">
      <c r="B35" s="251" t="s">
        <v>449</v>
      </c>
      <c r="C35" s="251"/>
      <c r="D35" s="251"/>
      <c r="E35" s="251"/>
      <c r="F35" s="251"/>
      <c r="G35" s="251"/>
    </row>
    <row r="36" ht="12.75">
      <c r="C36" s="48"/>
    </row>
    <row r="37" spans="2:7" ht="27.75" customHeight="1">
      <c r="B37" s="242" t="s">
        <v>450</v>
      </c>
      <c r="C37" s="242"/>
      <c r="D37" s="242"/>
      <c r="E37" s="242"/>
      <c r="F37" s="242"/>
      <c r="G37" s="242"/>
    </row>
    <row r="38" spans="2:7" ht="13.5">
      <c r="B38" s="287" t="s">
        <v>448</v>
      </c>
      <c r="C38" s="287"/>
      <c r="D38" s="287"/>
      <c r="E38" s="287"/>
      <c r="F38" s="287"/>
      <c r="G38" s="287"/>
    </row>
    <row r="39" spans="2:7" ht="13.5">
      <c r="B39" s="287" t="s">
        <v>448</v>
      </c>
      <c r="C39" s="287"/>
      <c r="D39" s="287"/>
      <c r="E39" s="287"/>
      <c r="F39" s="287"/>
      <c r="G39" s="287"/>
    </row>
    <row r="40" spans="2:7" ht="13.5">
      <c r="B40" s="287" t="s">
        <v>448</v>
      </c>
      <c r="C40" s="287"/>
      <c r="D40" s="287"/>
      <c r="E40" s="287"/>
      <c r="F40" s="287"/>
      <c r="G40" s="287"/>
    </row>
    <row r="41" spans="2:7" ht="13.5">
      <c r="B41" s="287" t="s">
        <v>448</v>
      </c>
      <c r="C41" s="287"/>
      <c r="D41" s="287"/>
      <c r="E41" s="287"/>
      <c r="F41" s="287"/>
      <c r="G41" s="287"/>
    </row>
    <row r="42" spans="2:7" ht="13.5">
      <c r="B42" s="287" t="s">
        <v>448</v>
      </c>
      <c r="C42" s="287"/>
      <c r="D42" s="287"/>
      <c r="E42" s="287"/>
      <c r="F42" s="287"/>
      <c r="G42" s="287"/>
    </row>
    <row r="48" spans="2:7" ht="12.75">
      <c r="B48" s="302" t="s">
        <v>451</v>
      </c>
      <c r="C48" s="302"/>
      <c r="D48" s="302"/>
      <c r="E48" s="302"/>
      <c r="F48" s="302"/>
      <c r="G48" s="302"/>
    </row>
    <row r="49" spans="2:7" ht="25.5" customHeight="1">
      <c r="B49" s="302" t="s">
        <v>452</v>
      </c>
      <c r="C49" s="302"/>
      <c r="D49" s="302"/>
      <c r="E49" s="302"/>
      <c r="F49" s="302"/>
      <c r="G49" s="302"/>
    </row>
    <row r="51" ht="14.25">
      <c r="B51" s="85">
        <v>20</v>
      </c>
    </row>
  </sheetData>
  <sheetProtection/>
  <mergeCells count="33">
    <mergeCell ref="B42:G42"/>
    <mergeCell ref="B48:G48"/>
    <mergeCell ref="B49:G49"/>
    <mergeCell ref="B35:G35"/>
    <mergeCell ref="B37:G37"/>
    <mergeCell ref="B38:G38"/>
    <mergeCell ref="B39:G39"/>
    <mergeCell ref="B40:G40"/>
    <mergeCell ref="B41:G41"/>
    <mergeCell ref="B28:G28"/>
    <mergeCell ref="B29:G29"/>
    <mergeCell ref="B30:G30"/>
    <mergeCell ref="B31:G31"/>
    <mergeCell ref="B32:G32"/>
    <mergeCell ref="B33:G33"/>
    <mergeCell ref="C18:E18"/>
    <mergeCell ref="B20:D20"/>
    <mergeCell ref="D22:E22"/>
    <mergeCell ref="D23:E23"/>
    <mergeCell ref="D24:E24"/>
    <mergeCell ref="B26:G26"/>
    <mergeCell ref="B11:G11"/>
    <mergeCell ref="B12:G12"/>
    <mergeCell ref="C14:E14"/>
    <mergeCell ref="C15:E15"/>
    <mergeCell ref="C16:E16"/>
    <mergeCell ref="C17:E17"/>
    <mergeCell ref="B2:G2"/>
    <mergeCell ref="B4:G4"/>
    <mergeCell ref="B6:C6"/>
    <mergeCell ref="B7:C7"/>
    <mergeCell ref="B8:C8"/>
    <mergeCell ref="B9:C9"/>
  </mergeCells>
  <printOptions/>
  <pageMargins left="0.7" right="0.7" top="0.75" bottom="0.75" header="0.3" footer="0.3"/>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L11" sqref="L11"/>
    </sheetView>
  </sheetViews>
  <sheetFormatPr defaultColWidth="9.140625" defaultRowHeight="12.75"/>
  <cols>
    <col min="1" max="1" width="1.421875" style="16" customWidth="1"/>
    <col min="2" max="2" width="10.8515625" style="16" customWidth="1"/>
    <col min="3" max="3" width="9.140625" style="16" customWidth="1"/>
    <col min="4" max="4" width="22.57421875" style="16" customWidth="1"/>
    <col min="5" max="5" width="9.140625" style="16" customWidth="1"/>
    <col min="6" max="6" width="2.7109375" style="16" customWidth="1"/>
    <col min="7" max="7" width="8.57421875" style="16" customWidth="1"/>
    <col min="8" max="8" width="17.8515625" style="16" customWidth="1"/>
    <col min="9" max="16384" width="9.140625" style="16" customWidth="1"/>
  </cols>
  <sheetData>
    <row r="1" ht="15">
      <c r="A1" s="15"/>
    </row>
    <row r="3" spans="1:8" s="17" customFormat="1" ht="18">
      <c r="A3" s="182" t="s">
        <v>151</v>
      </c>
      <c r="B3" s="182"/>
      <c r="C3" s="182"/>
      <c r="D3" s="182"/>
      <c r="E3" s="182"/>
      <c r="F3" s="182"/>
      <c r="G3" s="182"/>
      <c r="H3" s="182"/>
    </row>
    <row r="4" spans="1:8" s="17" customFormat="1" ht="18">
      <c r="A4" s="182" t="s">
        <v>1643</v>
      </c>
      <c r="B4" s="182"/>
      <c r="C4" s="182"/>
      <c r="D4" s="182"/>
      <c r="E4" s="182"/>
      <c r="F4" s="182"/>
      <c r="G4" s="182"/>
      <c r="H4" s="182"/>
    </row>
    <row r="5" spans="1:8" s="17" customFormat="1" ht="18">
      <c r="A5" s="182" t="s">
        <v>152</v>
      </c>
      <c r="B5" s="182"/>
      <c r="C5" s="182"/>
      <c r="D5" s="182"/>
      <c r="E5" s="182"/>
      <c r="F5" s="182"/>
      <c r="G5" s="182"/>
      <c r="H5" s="182"/>
    </row>
    <row r="6" ht="15">
      <c r="A6" s="18"/>
    </row>
    <row r="7" ht="15">
      <c r="A7" s="18"/>
    </row>
    <row r="8" spans="1:8" ht="15">
      <c r="A8" s="183" t="s">
        <v>1642</v>
      </c>
      <c r="B8" s="184"/>
      <c r="C8" s="184"/>
      <c r="D8" s="184"/>
      <c r="E8" s="184"/>
      <c r="F8" s="184"/>
      <c r="G8" s="184"/>
      <c r="H8" s="184"/>
    </row>
    <row r="9" ht="15">
      <c r="A9" s="19"/>
    </row>
    <row r="10" ht="15">
      <c r="A10" s="18"/>
    </row>
    <row r="11" spans="1:8" ht="409.5" customHeight="1">
      <c r="A11" s="18"/>
      <c r="B11" s="185" t="s">
        <v>1644</v>
      </c>
      <c r="C11" s="186"/>
      <c r="D11" s="186"/>
      <c r="E11" s="186"/>
      <c r="F11" s="186"/>
      <c r="G11" s="186"/>
      <c r="H11" s="186"/>
    </row>
    <row r="12" spans="1:8" ht="15">
      <c r="A12" s="18"/>
      <c r="B12" s="20"/>
      <c r="C12" s="18"/>
      <c r="D12" s="18"/>
      <c r="E12" s="18"/>
      <c r="F12" s="18"/>
      <c r="G12" s="18"/>
      <c r="H12" s="18"/>
    </row>
    <row r="14" spans="1:8" ht="15">
      <c r="A14" s="181" t="s">
        <v>153</v>
      </c>
      <c r="B14" s="181"/>
      <c r="C14" s="181"/>
      <c r="D14" s="181"/>
      <c r="E14" s="181"/>
      <c r="F14" s="181"/>
      <c r="G14" s="181"/>
      <c r="H14" s="181"/>
    </row>
    <row r="15" spans="1:8" ht="15">
      <c r="A15" s="21"/>
      <c r="B15" s="21"/>
      <c r="C15" s="21"/>
      <c r="D15" s="21"/>
      <c r="E15" s="21"/>
      <c r="F15" s="21"/>
      <c r="G15" s="21"/>
      <c r="H15" s="21"/>
    </row>
    <row r="16" spans="1:8" ht="15">
      <c r="A16" s="22"/>
      <c r="B16" s="22"/>
      <c r="C16" s="22"/>
      <c r="D16" s="22"/>
      <c r="E16" s="22"/>
      <c r="F16" s="22"/>
      <c r="G16" s="22"/>
      <c r="H16" s="22"/>
    </row>
    <row r="17" spans="1:8" ht="15">
      <c r="A17" s="181" t="s">
        <v>154</v>
      </c>
      <c r="B17" s="181"/>
      <c r="C17" s="181"/>
      <c r="D17" s="181"/>
      <c r="E17" s="181"/>
      <c r="F17" s="181"/>
      <c r="G17" s="181"/>
      <c r="H17" s="181"/>
    </row>
    <row r="20" ht="15">
      <c r="A20" s="15"/>
    </row>
    <row r="21" ht="15">
      <c r="A21" s="15"/>
    </row>
    <row r="22" ht="15">
      <c r="A22" s="15"/>
    </row>
    <row r="23" ht="15">
      <c r="A23" s="15"/>
    </row>
    <row r="24" ht="15">
      <c r="A24" s="15"/>
    </row>
  </sheetData>
  <sheetProtection/>
  <mergeCells count="7">
    <mergeCell ref="A17:H17"/>
    <mergeCell ref="A3:H3"/>
    <mergeCell ref="A4:H4"/>
    <mergeCell ref="A5:H5"/>
    <mergeCell ref="A8:H8"/>
    <mergeCell ref="B11:H11"/>
    <mergeCell ref="A14:H14"/>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9" tint="0.5999900102615356"/>
  </sheetPr>
  <dimension ref="B2:O37"/>
  <sheetViews>
    <sheetView zoomScalePageLayoutView="0" workbookViewId="0" topLeftCell="A1">
      <selection activeCell="Q9" sqref="Q9"/>
    </sheetView>
  </sheetViews>
  <sheetFormatPr defaultColWidth="9.140625" defaultRowHeight="12.75"/>
  <cols>
    <col min="1" max="1" width="1.8515625" style="44" customWidth="1"/>
    <col min="2" max="2" width="4.140625" style="44" customWidth="1"/>
    <col min="3" max="3" width="23.8515625" style="44" customWidth="1"/>
    <col min="4" max="4" width="14.8515625" style="44" bestFit="1" customWidth="1"/>
    <col min="5" max="7" width="9.140625" style="44" customWidth="1"/>
    <col min="8" max="8" width="8.421875" style="44" customWidth="1"/>
    <col min="9" max="14" width="9.140625" style="44" customWidth="1"/>
    <col min="15" max="15" width="14.57421875" style="44" customWidth="1"/>
    <col min="16" max="16384" width="9.140625" style="44" customWidth="1"/>
  </cols>
  <sheetData>
    <row r="1" ht="23.25" customHeight="1"/>
    <row r="2" spans="2:15" ht="12.75">
      <c r="B2" s="250" t="s">
        <v>453</v>
      </c>
      <c r="C2" s="251"/>
      <c r="D2" s="251"/>
      <c r="E2" s="251"/>
      <c r="F2" s="251"/>
      <c r="G2" s="251"/>
      <c r="H2" s="251"/>
      <c r="I2" s="251"/>
      <c r="J2" s="251"/>
      <c r="K2" s="251"/>
      <c r="L2" s="251"/>
      <c r="M2" s="251"/>
      <c r="N2" s="251"/>
      <c r="O2" s="251"/>
    </row>
    <row r="3" ht="22.5" customHeight="1">
      <c r="B3" s="55" t="s">
        <v>454</v>
      </c>
    </row>
    <row r="4" spans="2:15" ht="12.75">
      <c r="B4" s="303" t="s">
        <v>177</v>
      </c>
      <c r="C4" s="303" t="s">
        <v>188</v>
      </c>
      <c r="D4" s="303" t="s">
        <v>129</v>
      </c>
      <c r="E4" s="303" t="s">
        <v>455</v>
      </c>
      <c r="F4" s="303"/>
      <c r="G4" s="303"/>
      <c r="H4" s="303"/>
      <c r="I4" s="303"/>
      <c r="J4" s="303"/>
      <c r="K4" s="303"/>
      <c r="L4" s="303"/>
      <c r="M4" s="303"/>
      <c r="N4" s="303"/>
      <c r="O4" s="303" t="s">
        <v>132</v>
      </c>
    </row>
    <row r="5" spans="2:15" ht="40.5">
      <c r="B5" s="303"/>
      <c r="C5" s="303"/>
      <c r="D5" s="303"/>
      <c r="E5" s="112" t="s">
        <v>456</v>
      </c>
      <c r="F5" s="112" t="s">
        <v>457</v>
      </c>
      <c r="G5" s="112" t="s">
        <v>458</v>
      </c>
      <c r="H5" s="112" t="s">
        <v>459</v>
      </c>
      <c r="I5" s="112" t="s">
        <v>460</v>
      </c>
      <c r="J5" s="112" t="s">
        <v>461</v>
      </c>
      <c r="K5" s="112" t="s">
        <v>462</v>
      </c>
      <c r="L5" s="112" t="s">
        <v>463</v>
      </c>
      <c r="M5" s="112" t="s">
        <v>464</v>
      </c>
      <c r="N5" s="112" t="s">
        <v>445</v>
      </c>
      <c r="O5" s="303"/>
    </row>
    <row r="6" spans="2:15" ht="12" customHeight="1">
      <c r="B6" s="113">
        <v>1</v>
      </c>
      <c r="C6" s="114" t="s">
        <v>465</v>
      </c>
      <c r="D6" s="115"/>
      <c r="E6" s="115"/>
      <c r="F6" s="115"/>
      <c r="G6" s="115"/>
      <c r="H6" s="115"/>
      <c r="I6" s="115"/>
      <c r="J6" s="115"/>
      <c r="K6" s="115"/>
      <c r="L6" s="115"/>
      <c r="M6" s="115"/>
      <c r="N6" s="115">
        <f>SUM(E6:M6)</f>
        <v>0</v>
      </c>
      <c r="O6" s="116"/>
    </row>
    <row r="7" spans="2:15" ht="12" customHeight="1">
      <c r="B7" s="112">
        <v>1.1</v>
      </c>
      <c r="C7" s="117" t="s">
        <v>241</v>
      </c>
      <c r="D7" s="115"/>
      <c r="E7" s="115"/>
      <c r="F7" s="115"/>
      <c r="G7" s="115"/>
      <c r="H7" s="115"/>
      <c r="I7" s="115"/>
      <c r="J7" s="115"/>
      <c r="K7" s="115"/>
      <c r="L7" s="115"/>
      <c r="M7" s="115"/>
      <c r="N7" s="115">
        <f aca="true" t="shared" si="0" ref="N7:N33">SUM(E7:M7)</f>
        <v>0</v>
      </c>
      <c r="O7" s="116"/>
    </row>
    <row r="8" spans="2:15" ht="12" customHeight="1">
      <c r="B8" s="112">
        <v>1.2</v>
      </c>
      <c r="C8" s="117" t="s">
        <v>242</v>
      </c>
      <c r="D8" s="115"/>
      <c r="E8" s="115"/>
      <c r="F8" s="115"/>
      <c r="G8" s="115"/>
      <c r="H8" s="115"/>
      <c r="I8" s="115"/>
      <c r="J8" s="115"/>
      <c r="K8" s="115"/>
      <c r="L8" s="115"/>
      <c r="M8" s="115"/>
      <c r="N8" s="115">
        <f t="shared" si="0"/>
        <v>0</v>
      </c>
      <c r="O8" s="115"/>
    </row>
    <row r="9" spans="2:15" ht="20.25">
      <c r="B9" s="112" t="s">
        <v>17</v>
      </c>
      <c r="C9" s="118" t="s">
        <v>466</v>
      </c>
      <c r="D9" s="115"/>
      <c r="E9" s="115"/>
      <c r="F9" s="115"/>
      <c r="G9" s="115"/>
      <c r="H9" s="115"/>
      <c r="I9" s="115"/>
      <c r="J9" s="115"/>
      <c r="K9" s="115"/>
      <c r="L9" s="115"/>
      <c r="M9" s="115"/>
      <c r="N9" s="115">
        <f t="shared" si="0"/>
        <v>0</v>
      </c>
      <c r="O9" s="119"/>
    </row>
    <row r="10" spans="2:15" ht="12" customHeight="1">
      <c r="B10" s="112" t="s">
        <v>18</v>
      </c>
      <c r="C10" s="117" t="s">
        <v>467</v>
      </c>
      <c r="D10" s="115"/>
      <c r="E10" s="115"/>
      <c r="F10" s="115"/>
      <c r="G10" s="115"/>
      <c r="H10" s="115"/>
      <c r="I10" s="115"/>
      <c r="J10" s="115"/>
      <c r="K10" s="115"/>
      <c r="L10" s="115"/>
      <c r="M10" s="115"/>
      <c r="N10" s="115">
        <f t="shared" si="0"/>
        <v>0</v>
      </c>
      <c r="O10" s="116"/>
    </row>
    <row r="11" spans="2:15" ht="12" customHeight="1">
      <c r="B11" s="112">
        <v>1.3</v>
      </c>
      <c r="C11" s="117" t="s">
        <v>468</v>
      </c>
      <c r="D11" s="115"/>
      <c r="E11" s="115"/>
      <c r="F11" s="115"/>
      <c r="G11" s="115"/>
      <c r="H11" s="115"/>
      <c r="I11" s="115"/>
      <c r="J11" s="115"/>
      <c r="K11" s="115"/>
      <c r="L11" s="115"/>
      <c r="M11" s="115"/>
      <c r="N11" s="115">
        <f t="shared" si="0"/>
        <v>0</v>
      </c>
      <c r="O11" s="115"/>
    </row>
    <row r="12" spans="2:15" ht="12" customHeight="1">
      <c r="B12" s="112">
        <v>1.4</v>
      </c>
      <c r="C12" s="117" t="s">
        <v>244</v>
      </c>
      <c r="D12" s="115"/>
      <c r="E12" s="115"/>
      <c r="F12" s="115"/>
      <c r="G12" s="115"/>
      <c r="H12" s="115"/>
      <c r="I12" s="115"/>
      <c r="J12" s="115"/>
      <c r="K12" s="115"/>
      <c r="L12" s="115"/>
      <c r="M12" s="115"/>
      <c r="N12" s="115">
        <f t="shared" si="0"/>
        <v>0</v>
      </c>
      <c r="O12" s="115"/>
    </row>
    <row r="13" spans="2:15" ht="12" customHeight="1">
      <c r="B13" s="112">
        <v>1.5</v>
      </c>
      <c r="C13" s="117" t="s">
        <v>469</v>
      </c>
      <c r="D13" s="115"/>
      <c r="E13" s="115"/>
      <c r="F13" s="115"/>
      <c r="G13" s="115"/>
      <c r="H13" s="115"/>
      <c r="I13" s="115"/>
      <c r="J13" s="115"/>
      <c r="K13" s="115"/>
      <c r="L13" s="115"/>
      <c r="M13" s="115"/>
      <c r="N13" s="115">
        <f t="shared" si="0"/>
        <v>0</v>
      </c>
      <c r="O13" s="115"/>
    </row>
    <row r="14" spans="2:15" ht="12" customHeight="1">
      <c r="B14" s="112">
        <v>1.6</v>
      </c>
      <c r="C14" s="117" t="s">
        <v>246</v>
      </c>
      <c r="D14" s="115"/>
      <c r="E14" s="115"/>
      <c r="F14" s="115"/>
      <c r="G14" s="115"/>
      <c r="H14" s="115"/>
      <c r="I14" s="115"/>
      <c r="J14" s="115"/>
      <c r="K14" s="115"/>
      <c r="L14" s="115"/>
      <c r="M14" s="115"/>
      <c r="N14" s="115">
        <f t="shared" si="0"/>
        <v>0</v>
      </c>
      <c r="O14" s="115"/>
    </row>
    <row r="15" spans="2:15" ht="12" customHeight="1">
      <c r="B15" s="112">
        <v>1.7</v>
      </c>
      <c r="C15" s="117" t="s">
        <v>470</v>
      </c>
      <c r="D15" s="115"/>
      <c r="E15" s="115"/>
      <c r="F15" s="115"/>
      <c r="G15" s="115"/>
      <c r="H15" s="115"/>
      <c r="I15" s="115"/>
      <c r="J15" s="115"/>
      <c r="K15" s="115"/>
      <c r="L15" s="115"/>
      <c r="M15" s="115"/>
      <c r="N15" s="115">
        <f t="shared" si="0"/>
        <v>0</v>
      </c>
      <c r="O15" s="115"/>
    </row>
    <row r="16" spans="2:15" ht="12" customHeight="1">
      <c r="B16" s="112">
        <v>1.8</v>
      </c>
      <c r="C16" s="117" t="s">
        <v>471</v>
      </c>
      <c r="D16" s="115"/>
      <c r="E16" s="115"/>
      <c r="F16" s="115"/>
      <c r="G16" s="115"/>
      <c r="H16" s="115"/>
      <c r="I16" s="115"/>
      <c r="J16" s="115"/>
      <c r="K16" s="115"/>
      <c r="L16" s="115"/>
      <c r="M16" s="115"/>
      <c r="N16" s="115">
        <f t="shared" si="0"/>
        <v>0</v>
      </c>
      <c r="O16" s="115"/>
    </row>
    <row r="17" spans="2:15" ht="12" customHeight="1">
      <c r="B17" s="112">
        <v>1.9</v>
      </c>
      <c r="C17" s="117" t="s">
        <v>472</v>
      </c>
      <c r="D17" s="115"/>
      <c r="E17" s="115"/>
      <c r="F17" s="115"/>
      <c r="G17" s="115"/>
      <c r="H17" s="115"/>
      <c r="I17" s="115"/>
      <c r="J17" s="115"/>
      <c r="K17" s="115"/>
      <c r="L17" s="115"/>
      <c r="M17" s="115"/>
      <c r="N17" s="115">
        <f t="shared" si="0"/>
        <v>0</v>
      </c>
      <c r="O17" s="115"/>
    </row>
    <row r="18" spans="2:15" ht="12" customHeight="1">
      <c r="B18" s="113">
        <v>1.1</v>
      </c>
      <c r="C18" s="114" t="s">
        <v>473</v>
      </c>
      <c r="D18" s="115">
        <f>SUM(D9:D17)</f>
        <v>0</v>
      </c>
      <c r="E18" s="115"/>
      <c r="F18" s="115"/>
      <c r="G18" s="115"/>
      <c r="H18" s="115"/>
      <c r="I18" s="115"/>
      <c r="J18" s="115"/>
      <c r="K18" s="115"/>
      <c r="L18" s="115"/>
      <c r="M18" s="115"/>
      <c r="N18" s="115">
        <f t="shared" si="0"/>
        <v>0</v>
      </c>
      <c r="O18" s="115">
        <f>SUM(O9:O17)</f>
        <v>0</v>
      </c>
    </row>
    <row r="19" spans="2:15" ht="12" customHeight="1">
      <c r="B19" s="113">
        <v>2</v>
      </c>
      <c r="C19" s="114" t="s">
        <v>474</v>
      </c>
      <c r="D19" s="115"/>
      <c r="E19" s="115"/>
      <c r="F19" s="115"/>
      <c r="G19" s="115"/>
      <c r="H19" s="115"/>
      <c r="I19" s="115"/>
      <c r="J19" s="115"/>
      <c r="K19" s="115"/>
      <c r="L19" s="115"/>
      <c r="M19" s="115"/>
      <c r="N19" s="115">
        <f t="shared" si="0"/>
        <v>0</v>
      </c>
      <c r="O19" s="115"/>
    </row>
    <row r="20" spans="2:15" ht="12" customHeight="1">
      <c r="B20" s="112">
        <v>2.1</v>
      </c>
      <c r="C20" s="117" t="s">
        <v>475</v>
      </c>
      <c r="D20" s="115"/>
      <c r="E20" s="115"/>
      <c r="F20" s="115"/>
      <c r="G20" s="115"/>
      <c r="H20" s="115"/>
      <c r="I20" s="115"/>
      <c r="J20" s="115"/>
      <c r="K20" s="115"/>
      <c r="L20" s="115"/>
      <c r="M20" s="115"/>
      <c r="N20" s="115">
        <f t="shared" si="0"/>
        <v>0</v>
      </c>
      <c r="O20" s="115"/>
    </row>
    <row r="21" spans="2:15" ht="22.5" customHeight="1">
      <c r="B21" s="112">
        <v>2.2</v>
      </c>
      <c r="C21" s="117" t="s">
        <v>275</v>
      </c>
      <c r="D21" s="115"/>
      <c r="E21" s="115"/>
      <c r="F21" s="115"/>
      <c r="G21" s="115"/>
      <c r="H21" s="115"/>
      <c r="I21" s="115"/>
      <c r="J21" s="115"/>
      <c r="K21" s="115"/>
      <c r="L21" s="115"/>
      <c r="M21" s="115"/>
      <c r="N21" s="115">
        <f t="shared" si="0"/>
        <v>0</v>
      </c>
      <c r="O21" s="115"/>
    </row>
    <row r="22" spans="2:15" ht="12" customHeight="1">
      <c r="B22" s="112" t="s">
        <v>476</v>
      </c>
      <c r="C22" s="117" t="s">
        <v>477</v>
      </c>
      <c r="D22" s="115"/>
      <c r="E22" s="115"/>
      <c r="F22" s="115"/>
      <c r="G22" s="115"/>
      <c r="H22" s="115"/>
      <c r="I22" s="115"/>
      <c r="J22" s="115"/>
      <c r="K22" s="115"/>
      <c r="L22" s="115"/>
      <c r="M22" s="115"/>
      <c r="N22" s="115">
        <f t="shared" si="0"/>
        <v>0</v>
      </c>
      <c r="O22" s="115"/>
    </row>
    <row r="23" spans="2:15" ht="12" customHeight="1">
      <c r="B23" s="112" t="s">
        <v>478</v>
      </c>
      <c r="C23" s="117" t="s">
        <v>479</v>
      </c>
      <c r="D23" s="115"/>
      <c r="E23" s="115"/>
      <c r="F23" s="115"/>
      <c r="G23" s="115"/>
      <c r="H23" s="115"/>
      <c r="I23" s="115"/>
      <c r="J23" s="115"/>
      <c r="K23" s="115"/>
      <c r="L23" s="115"/>
      <c r="M23" s="115"/>
      <c r="N23" s="115">
        <f t="shared" si="0"/>
        <v>0</v>
      </c>
      <c r="O23" s="115"/>
    </row>
    <row r="24" spans="2:15" ht="12" customHeight="1">
      <c r="B24" s="112">
        <v>2.3</v>
      </c>
      <c r="C24" s="117" t="s">
        <v>276</v>
      </c>
      <c r="D24" s="115"/>
      <c r="E24" s="115"/>
      <c r="F24" s="115"/>
      <c r="G24" s="115"/>
      <c r="H24" s="115"/>
      <c r="I24" s="115"/>
      <c r="J24" s="115"/>
      <c r="K24" s="115"/>
      <c r="L24" s="115"/>
      <c r="M24" s="115"/>
      <c r="N24" s="115">
        <f t="shared" si="0"/>
        <v>0</v>
      </c>
      <c r="O24" s="115"/>
    </row>
    <row r="25" spans="2:15" ht="12" customHeight="1">
      <c r="B25" s="112">
        <v>2.4</v>
      </c>
      <c r="C25" s="117" t="s">
        <v>277</v>
      </c>
      <c r="D25" s="115"/>
      <c r="E25" s="115"/>
      <c r="F25" s="115"/>
      <c r="G25" s="115"/>
      <c r="H25" s="115"/>
      <c r="I25" s="115"/>
      <c r="J25" s="115"/>
      <c r="K25" s="115"/>
      <c r="L25" s="115"/>
      <c r="M25" s="115"/>
      <c r="N25" s="115">
        <f t="shared" si="0"/>
        <v>0</v>
      </c>
      <c r="O25" s="115"/>
    </row>
    <row r="26" spans="2:15" ht="12" customHeight="1">
      <c r="B26" s="112">
        <v>2.5</v>
      </c>
      <c r="C26" s="117" t="s">
        <v>278</v>
      </c>
      <c r="D26" s="115"/>
      <c r="E26" s="115"/>
      <c r="F26" s="115"/>
      <c r="G26" s="115"/>
      <c r="H26" s="115"/>
      <c r="I26" s="115"/>
      <c r="J26" s="115"/>
      <c r="K26" s="115"/>
      <c r="L26" s="115"/>
      <c r="M26" s="115"/>
      <c r="N26" s="115">
        <f t="shared" si="0"/>
        <v>0</v>
      </c>
      <c r="O26" s="115"/>
    </row>
    <row r="27" spans="2:15" ht="12" customHeight="1">
      <c r="B27" s="112">
        <v>2.6</v>
      </c>
      <c r="C27" s="117" t="s">
        <v>279</v>
      </c>
      <c r="D27" s="115"/>
      <c r="E27" s="115"/>
      <c r="F27" s="115"/>
      <c r="G27" s="115"/>
      <c r="H27" s="115"/>
      <c r="I27" s="115"/>
      <c r="J27" s="115"/>
      <c r="K27" s="115"/>
      <c r="L27" s="115"/>
      <c r="M27" s="115"/>
      <c r="N27" s="115">
        <f t="shared" si="0"/>
        <v>0</v>
      </c>
      <c r="O27" s="115"/>
    </row>
    <row r="28" spans="2:15" ht="12" customHeight="1">
      <c r="B28" s="112">
        <v>2.7</v>
      </c>
      <c r="C28" s="117" t="s">
        <v>280</v>
      </c>
      <c r="D28" s="115"/>
      <c r="E28" s="115"/>
      <c r="F28" s="115"/>
      <c r="G28" s="115"/>
      <c r="H28" s="115"/>
      <c r="I28" s="115"/>
      <c r="J28" s="115"/>
      <c r="K28" s="115"/>
      <c r="L28" s="115"/>
      <c r="M28" s="115"/>
      <c r="N28" s="115">
        <f t="shared" si="0"/>
        <v>0</v>
      </c>
      <c r="O28" s="115"/>
    </row>
    <row r="29" spans="2:15" ht="40.5">
      <c r="B29" s="112" t="s">
        <v>480</v>
      </c>
      <c r="C29" s="118" t="s">
        <v>481</v>
      </c>
      <c r="D29" s="115"/>
      <c r="E29" s="115"/>
      <c r="F29" s="115"/>
      <c r="G29" s="115"/>
      <c r="H29" s="115"/>
      <c r="I29" s="115"/>
      <c r="J29" s="115"/>
      <c r="K29" s="115"/>
      <c r="L29" s="115"/>
      <c r="M29" s="115"/>
      <c r="N29" s="115">
        <f t="shared" si="0"/>
        <v>0</v>
      </c>
      <c r="O29" s="115"/>
    </row>
    <row r="30" spans="2:15" ht="12" customHeight="1">
      <c r="B30" s="113">
        <v>2.8</v>
      </c>
      <c r="C30" s="114" t="s">
        <v>482</v>
      </c>
      <c r="D30" s="115">
        <f>SUM(D20:D29)</f>
        <v>0</v>
      </c>
      <c r="E30" s="115"/>
      <c r="F30" s="115"/>
      <c r="G30" s="115"/>
      <c r="H30" s="115"/>
      <c r="I30" s="115"/>
      <c r="J30" s="115"/>
      <c r="K30" s="115"/>
      <c r="L30" s="115"/>
      <c r="M30" s="115"/>
      <c r="N30" s="115">
        <f t="shared" si="0"/>
        <v>0</v>
      </c>
      <c r="O30" s="115">
        <f>+O21+O28</f>
        <v>0</v>
      </c>
    </row>
    <row r="31" spans="2:15" ht="12" customHeight="1">
      <c r="B31" s="113">
        <v>3</v>
      </c>
      <c r="C31" s="114" t="s">
        <v>483</v>
      </c>
      <c r="D31" s="115"/>
      <c r="E31" s="115"/>
      <c r="F31" s="115"/>
      <c r="G31" s="115"/>
      <c r="H31" s="115"/>
      <c r="I31" s="115"/>
      <c r="J31" s="115"/>
      <c r="K31" s="115"/>
      <c r="L31" s="115"/>
      <c r="M31" s="115"/>
      <c r="N31" s="115">
        <f t="shared" si="0"/>
        <v>0</v>
      </c>
      <c r="O31" s="115"/>
    </row>
    <row r="32" spans="2:15" ht="12" customHeight="1">
      <c r="B32" s="112">
        <v>3.1</v>
      </c>
      <c r="C32" s="117" t="s">
        <v>484</v>
      </c>
      <c r="D32" s="115"/>
      <c r="E32" s="115"/>
      <c r="F32" s="115"/>
      <c r="G32" s="115"/>
      <c r="H32" s="115"/>
      <c r="I32" s="115"/>
      <c r="J32" s="115"/>
      <c r="K32" s="115"/>
      <c r="L32" s="115"/>
      <c r="M32" s="115"/>
      <c r="N32" s="115">
        <f t="shared" si="0"/>
        <v>0</v>
      </c>
      <c r="O32" s="115"/>
    </row>
    <row r="33" spans="2:15" ht="12" customHeight="1">
      <c r="B33" s="112">
        <v>3.2</v>
      </c>
      <c r="C33" s="117" t="s">
        <v>485</v>
      </c>
      <c r="D33" s="115"/>
      <c r="E33" s="115"/>
      <c r="F33" s="115"/>
      <c r="G33" s="115"/>
      <c r="H33" s="115"/>
      <c r="I33" s="115"/>
      <c r="J33" s="115"/>
      <c r="K33" s="115"/>
      <c r="L33" s="115"/>
      <c r="M33" s="115"/>
      <c r="N33" s="115">
        <f t="shared" si="0"/>
        <v>0</v>
      </c>
      <c r="O33" s="115"/>
    </row>
    <row r="34" spans="2:15" ht="12" customHeight="1">
      <c r="B34" s="113">
        <v>4</v>
      </c>
      <c r="C34" s="114" t="s">
        <v>183</v>
      </c>
      <c r="D34" s="115">
        <f>+D30+D18</f>
        <v>0</v>
      </c>
      <c r="E34" s="115">
        <f aca="true" t="shared" si="1" ref="E34:O34">+E30+E18</f>
        <v>0</v>
      </c>
      <c r="F34" s="115">
        <f t="shared" si="1"/>
        <v>0</v>
      </c>
      <c r="G34" s="115">
        <f t="shared" si="1"/>
        <v>0</v>
      </c>
      <c r="H34" s="115">
        <f t="shared" si="1"/>
        <v>0</v>
      </c>
      <c r="I34" s="115">
        <f t="shared" si="1"/>
        <v>0</v>
      </c>
      <c r="J34" s="115">
        <f t="shared" si="1"/>
        <v>0</v>
      </c>
      <c r="K34" s="115">
        <f t="shared" si="1"/>
        <v>0</v>
      </c>
      <c r="L34" s="115">
        <f t="shared" si="1"/>
        <v>0</v>
      </c>
      <c r="M34" s="115">
        <f t="shared" si="1"/>
        <v>0</v>
      </c>
      <c r="N34" s="115">
        <f t="shared" si="1"/>
        <v>0</v>
      </c>
      <c r="O34" s="115">
        <f t="shared" si="1"/>
        <v>0</v>
      </c>
    </row>
    <row r="35" spans="2:15" ht="12.75" customHeight="1">
      <c r="B35" s="120" t="s">
        <v>486</v>
      </c>
      <c r="O35" s="121"/>
    </row>
    <row r="36" ht="18" customHeight="1"/>
    <row r="37" ht="14.25">
      <c r="O37" s="54">
        <v>21</v>
      </c>
    </row>
  </sheetData>
  <sheetProtection/>
  <mergeCells count="6">
    <mergeCell ref="B2:O2"/>
    <mergeCell ref="B4:B5"/>
    <mergeCell ref="C4:C5"/>
    <mergeCell ref="D4:D5"/>
    <mergeCell ref="E4:N4"/>
    <mergeCell ref="O4:O5"/>
  </mergeCells>
  <printOptions/>
  <pageMargins left="0.7" right="0.7" top="0.75" bottom="0.75" header="0.3" footer="0.3"/>
  <pageSetup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tabColor theme="9" tint="0.7999799847602844"/>
  </sheetPr>
  <dimension ref="A1:I75"/>
  <sheetViews>
    <sheetView showGridLines="0" zoomScale="115" zoomScaleNormal="115" zoomScalePageLayoutView="0" workbookViewId="0" topLeftCell="A37">
      <selection activeCell="F40" sqref="F40"/>
    </sheetView>
  </sheetViews>
  <sheetFormatPr defaultColWidth="9.140625" defaultRowHeight="12.75"/>
  <cols>
    <col min="1" max="1" width="0.2890625" style="158" customWidth="1"/>
    <col min="2" max="2" width="8.00390625" style="158" customWidth="1"/>
    <col min="3" max="3" width="34.00390625" style="158" customWidth="1"/>
    <col min="4" max="4" width="24.28125" style="158" customWidth="1"/>
    <col min="5" max="6" width="17.140625" style="158" customWidth="1"/>
    <col min="7" max="7" width="0.2890625" style="158" customWidth="1"/>
    <col min="8" max="8" width="12.00390625" style="158" bestFit="1" customWidth="1"/>
    <col min="9" max="9" width="15.28125" style="158" bestFit="1" customWidth="1"/>
    <col min="10" max="16384" width="8.8515625" style="158" customWidth="1"/>
  </cols>
  <sheetData>
    <row r="1" spans="1:7" ht="18" customHeight="1">
      <c r="A1" s="157"/>
      <c r="B1" s="157"/>
      <c r="C1" s="157"/>
      <c r="D1" s="157"/>
      <c r="E1" s="157"/>
      <c r="F1" s="157"/>
      <c r="G1" s="157"/>
    </row>
    <row r="2" spans="1:7" ht="18" customHeight="1">
      <c r="A2" s="192" t="s">
        <v>0</v>
      </c>
      <c r="B2" s="192"/>
      <c r="C2" s="192"/>
      <c r="D2" s="192"/>
      <c r="E2" s="192"/>
      <c r="F2" s="192"/>
      <c r="G2" s="157"/>
    </row>
    <row r="3" spans="1:7" ht="16.5" customHeight="1">
      <c r="A3" s="157"/>
      <c r="B3" s="157"/>
      <c r="C3" s="157"/>
      <c r="D3" s="157"/>
      <c r="E3" s="157"/>
      <c r="F3" s="157"/>
      <c r="G3" s="157"/>
    </row>
    <row r="4" spans="1:7" ht="24" customHeight="1">
      <c r="A4" s="157"/>
      <c r="B4" s="191" t="s">
        <v>67</v>
      </c>
      <c r="C4" s="191"/>
      <c r="D4" s="191"/>
      <c r="E4" s="191"/>
      <c r="F4" s="191"/>
      <c r="G4" s="191"/>
    </row>
    <row r="5" spans="1:7" ht="25.5" customHeight="1">
      <c r="A5" s="157"/>
      <c r="B5" s="157"/>
      <c r="C5" s="157"/>
      <c r="D5" s="157"/>
      <c r="E5" s="157"/>
      <c r="F5" s="157"/>
      <c r="G5" s="157"/>
    </row>
    <row r="6" spans="1:7" ht="15" customHeight="1">
      <c r="A6" s="187"/>
      <c r="B6" s="187"/>
      <c r="C6" s="187"/>
      <c r="D6" s="159" t="s">
        <v>127</v>
      </c>
      <c r="E6" s="187" t="s">
        <v>1645</v>
      </c>
      <c r="F6" s="187"/>
      <c r="G6" s="157"/>
    </row>
    <row r="7" spans="1:7" ht="3" customHeight="1">
      <c r="A7" s="157"/>
      <c r="B7" s="157"/>
      <c r="C7" s="157"/>
      <c r="D7" s="157"/>
      <c r="E7" s="157"/>
      <c r="F7" s="157"/>
      <c r="G7" s="157"/>
    </row>
    <row r="8" spans="1:7" ht="15" customHeight="1">
      <c r="A8" s="193" t="s">
        <v>1</v>
      </c>
      <c r="B8" s="193"/>
      <c r="C8" s="193"/>
      <c r="D8" s="193"/>
      <c r="E8" s="193"/>
      <c r="F8" s="193"/>
      <c r="G8" s="157"/>
    </row>
    <row r="9" spans="1:7" ht="28.5" customHeight="1">
      <c r="A9" s="304" t="s">
        <v>2</v>
      </c>
      <c r="B9" s="304"/>
      <c r="C9" s="304" t="s">
        <v>68</v>
      </c>
      <c r="D9" s="304"/>
      <c r="E9" s="305" t="s">
        <v>129</v>
      </c>
      <c r="F9" s="305" t="s">
        <v>132</v>
      </c>
      <c r="G9" s="157"/>
    </row>
    <row r="10" spans="1:7" ht="14.25" customHeight="1">
      <c r="A10" s="306" t="s">
        <v>3</v>
      </c>
      <c r="B10" s="306"/>
      <c r="C10" s="307" t="s">
        <v>69</v>
      </c>
      <c r="D10" s="307"/>
      <c r="E10" s="308">
        <v>0</v>
      </c>
      <c r="F10" s="308">
        <v>0</v>
      </c>
      <c r="G10" s="157"/>
    </row>
    <row r="11" spans="1:7" ht="14.25" customHeight="1">
      <c r="A11" s="306" t="s">
        <v>4</v>
      </c>
      <c r="B11" s="306"/>
      <c r="C11" s="307" t="s">
        <v>70</v>
      </c>
      <c r="D11" s="307"/>
      <c r="E11" s="308">
        <v>0</v>
      </c>
      <c r="F11" s="308">
        <v>0</v>
      </c>
      <c r="G11" s="157"/>
    </row>
    <row r="12" spans="1:7" ht="15" customHeight="1">
      <c r="A12" s="306" t="s">
        <v>5</v>
      </c>
      <c r="B12" s="306"/>
      <c r="C12" s="309" t="s">
        <v>71</v>
      </c>
      <c r="D12" s="309"/>
      <c r="E12" s="310">
        <v>754300622.28</v>
      </c>
      <c r="F12" s="310">
        <v>3314295486.94</v>
      </c>
      <c r="G12" s="157"/>
    </row>
    <row r="13" spans="1:7" ht="14.25" customHeight="1">
      <c r="A13" s="306" t="s">
        <v>6</v>
      </c>
      <c r="B13" s="306"/>
      <c r="C13" s="309" t="s">
        <v>72</v>
      </c>
      <c r="D13" s="309"/>
      <c r="E13" s="310">
        <v>3513037273.66</v>
      </c>
      <c r="F13" s="310">
        <v>3006100434.85</v>
      </c>
      <c r="G13" s="157"/>
    </row>
    <row r="14" spans="1:7" ht="14.25" customHeight="1">
      <c r="A14" s="306" t="s">
        <v>7</v>
      </c>
      <c r="B14" s="306"/>
      <c r="C14" s="309" t="s">
        <v>73</v>
      </c>
      <c r="D14" s="309"/>
      <c r="E14" s="310">
        <v>0</v>
      </c>
      <c r="F14" s="310">
        <v>77695</v>
      </c>
      <c r="G14" s="157"/>
    </row>
    <row r="15" spans="1:7" ht="14.25" customHeight="1">
      <c r="A15" s="306" t="s">
        <v>8</v>
      </c>
      <c r="B15" s="306"/>
      <c r="C15" s="309" t="s">
        <v>74</v>
      </c>
      <c r="D15" s="309"/>
      <c r="E15" s="310">
        <v>41828640114.85</v>
      </c>
      <c r="F15" s="310">
        <v>72838242106.12</v>
      </c>
      <c r="G15" s="157"/>
    </row>
    <row r="16" spans="1:7" ht="14.25" customHeight="1">
      <c r="A16" s="306" t="s">
        <v>9</v>
      </c>
      <c r="B16" s="306"/>
      <c r="C16" s="309" t="s">
        <v>75</v>
      </c>
      <c r="D16" s="309"/>
      <c r="E16" s="310">
        <v>0</v>
      </c>
      <c r="F16" s="310">
        <v>0</v>
      </c>
      <c r="G16" s="157"/>
    </row>
    <row r="17" spans="1:7" ht="15" customHeight="1">
      <c r="A17" s="306" t="s">
        <v>10</v>
      </c>
      <c r="B17" s="306"/>
      <c r="C17" s="309" t="s">
        <v>76</v>
      </c>
      <c r="D17" s="309"/>
      <c r="E17" s="310">
        <v>5607145978.1</v>
      </c>
      <c r="F17" s="310">
        <v>7706589900.69</v>
      </c>
      <c r="G17" s="157"/>
    </row>
    <row r="18" spans="1:7" ht="14.25" customHeight="1">
      <c r="A18" s="306" t="s">
        <v>11</v>
      </c>
      <c r="B18" s="306"/>
      <c r="C18" s="309" t="s">
        <v>77</v>
      </c>
      <c r="D18" s="309"/>
      <c r="E18" s="310">
        <v>1708426008.52</v>
      </c>
      <c r="F18" s="310">
        <v>2947072259.76</v>
      </c>
      <c r="G18" s="157"/>
    </row>
    <row r="19" spans="1:7" ht="14.25" customHeight="1">
      <c r="A19" s="306" t="s">
        <v>12</v>
      </c>
      <c r="B19" s="306"/>
      <c r="C19" s="309" t="s">
        <v>78</v>
      </c>
      <c r="D19" s="309"/>
      <c r="E19" s="310">
        <v>0</v>
      </c>
      <c r="F19" s="310">
        <v>0</v>
      </c>
      <c r="G19" s="157"/>
    </row>
    <row r="20" spans="1:7" ht="26.25" customHeight="1">
      <c r="A20" s="306" t="s">
        <v>13</v>
      </c>
      <c r="B20" s="306"/>
      <c r="C20" s="309" t="s">
        <v>79</v>
      </c>
      <c r="D20" s="309"/>
      <c r="E20" s="310">
        <v>0</v>
      </c>
      <c r="F20" s="310">
        <v>0</v>
      </c>
      <c r="G20" s="157"/>
    </row>
    <row r="21" spans="1:7" ht="14.25" customHeight="1">
      <c r="A21" s="306" t="s">
        <v>14</v>
      </c>
      <c r="B21" s="306"/>
      <c r="C21" s="309" t="s">
        <v>80</v>
      </c>
      <c r="D21" s="309"/>
      <c r="E21" s="310">
        <v>0</v>
      </c>
      <c r="F21" s="310">
        <v>0</v>
      </c>
      <c r="G21" s="157"/>
    </row>
    <row r="22" spans="1:7" ht="14.25" customHeight="1">
      <c r="A22" s="306" t="s">
        <v>15</v>
      </c>
      <c r="B22" s="306"/>
      <c r="C22" s="307" t="s">
        <v>81</v>
      </c>
      <c r="D22" s="307"/>
      <c r="E22" s="308">
        <v>53411549997.41</v>
      </c>
      <c r="F22" s="308">
        <v>89812377883.36</v>
      </c>
      <c r="G22" s="157"/>
    </row>
    <row r="23" spans="1:7" ht="14.25" customHeight="1">
      <c r="A23" s="306" t="s">
        <v>16</v>
      </c>
      <c r="B23" s="306"/>
      <c r="C23" s="307" t="s">
        <v>82</v>
      </c>
      <c r="D23" s="307"/>
      <c r="E23" s="308">
        <v>0</v>
      </c>
      <c r="F23" s="308">
        <v>0</v>
      </c>
      <c r="G23" s="157"/>
    </row>
    <row r="24" spans="1:7" ht="14.25" customHeight="1">
      <c r="A24" s="306" t="s">
        <v>17</v>
      </c>
      <c r="B24" s="306"/>
      <c r="C24" s="309" t="s">
        <v>83</v>
      </c>
      <c r="D24" s="309"/>
      <c r="E24" s="310">
        <v>35858600043.6</v>
      </c>
      <c r="F24" s="310">
        <v>48444763492.4</v>
      </c>
      <c r="G24" s="157"/>
    </row>
    <row r="25" spans="1:7" ht="15" customHeight="1">
      <c r="A25" s="306" t="s">
        <v>18</v>
      </c>
      <c r="B25" s="306"/>
      <c r="C25" s="309" t="s">
        <v>84</v>
      </c>
      <c r="D25" s="309"/>
      <c r="E25" s="310">
        <v>50650393.92</v>
      </c>
      <c r="F25" s="310">
        <v>109387236.22</v>
      </c>
      <c r="G25" s="157"/>
    </row>
    <row r="26" spans="1:7" ht="14.25" customHeight="1">
      <c r="A26" s="306" t="s">
        <v>19</v>
      </c>
      <c r="B26" s="306"/>
      <c r="C26" s="309" t="s">
        <v>85</v>
      </c>
      <c r="D26" s="309"/>
      <c r="E26" s="310">
        <v>0</v>
      </c>
      <c r="F26" s="310">
        <v>0</v>
      </c>
      <c r="G26" s="157"/>
    </row>
    <row r="27" spans="1:7" ht="14.25" customHeight="1">
      <c r="A27" s="306" t="s">
        <v>20</v>
      </c>
      <c r="B27" s="306"/>
      <c r="C27" s="309" t="s">
        <v>86</v>
      </c>
      <c r="D27" s="309"/>
      <c r="E27" s="310">
        <v>0</v>
      </c>
      <c r="F27" s="310">
        <v>0</v>
      </c>
      <c r="G27" s="157"/>
    </row>
    <row r="28" spans="1:7" ht="14.25" customHeight="1">
      <c r="A28" s="306" t="s">
        <v>21</v>
      </c>
      <c r="B28" s="306"/>
      <c r="C28" s="309" t="s">
        <v>87</v>
      </c>
      <c r="D28" s="309"/>
      <c r="E28" s="310">
        <v>0</v>
      </c>
      <c r="F28" s="310">
        <v>0</v>
      </c>
      <c r="G28" s="157"/>
    </row>
    <row r="29" spans="1:7" ht="14.25" customHeight="1">
      <c r="A29" s="306" t="s">
        <v>22</v>
      </c>
      <c r="B29" s="306"/>
      <c r="C29" s="309" t="s">
        <v>88</v>
      </c>
      <c r="D29" s="309"/>
      <c r="E29" s="310">
        <v>0</v>
      </c>
      <c r="F29" s="310">
        <v>0</v>
      </c>
      <c r="G29" s="157"/>
    </row>
    <row r="30" spans="1:7" ht="15" customHeight="1">
      <c r="A30" s="306" t="s">
        <v>23</v>
      </c>
      <c r="B30" s="306"/>
      <c r="C30" s="309" t="s">
        <v>89</v>
      </c>
      <c r="D30" s="309"/>
      <c r="E30" s="310">
        <v>0</v>
      </c>
      <c r="F30" s="310">
        <v>0</v>
      </c>
      <c r="G30" s="157"/>
    </row>
    <row r="31" spans="1:7" ht="14.25" customHeight="1">
      <c r="A31" s="306" t="s">
        <v>24</v>
      </c>
      <c r="B31" s="306"/>
      <c r="C31" s="309" t="s">
        <v>90</v>
      </c>
      <c r="D31" s="309"/>
      <c r="E31" s="310">
        <v>0</v>
      </c>
      <c r="F31" s="310">
        <v>0</v>
      </c>
      <c r="G31" s="157"/>
    </row>
    <row r="32" spans="1:7" ht="14.25" customHeight="1">
      <c r="A32" s="306" t="s">
        <v>25</v>
      </c>
      <c r="B32" s="306"/>
      <c r="C32" s="309" t="s">
        <v>80</v>
      </c>
      <c r="D32" s="309"/>
      <c r="E32" s="310">
        <v>0</v>
      </c>
      <c r="F32" s="310">
        <v>0</v>
      </c>
      <c r="G32" s="157"/>
    </row>
    <row r="33" spans="1:7" ht="14.25" customHeight="1">
      <c r="A33" s="306" t="s">
        <v>26</v>
      </c>
      <c r="B33" s="306"/>
      <c r="C33" s="307" t="s">
        <v>91</v>
      </c>
      <c r="D33" s="307"/>
      <c r="E33" s="308">
        <v>35909250437.52</v>
      </c>
      <c r="F33" s="308">
        <v>48554150728.62</v>
      </c>
      <c r="G33" s="157"/>
    </row>
    <row r="34" spans="1:7" ht="14.25" customHeight="1">
      <c r="A34" s="306" t="s">
        <v>27</v>
      </c>
      <c r="B34" s="306"/>
      <c r="C34" s="307" t="s">
        <v>92</v>
      </c>
      <c r="D34" s="307"/>
      <c r="E34" s="308">
        <v>89320800434.93</v>
      </c>
      <c r="F34" s="308">
        <v>138366528611.98</v>
      </c>
      <c r="G34" s="157"/>
    </row>
    <row r="35" spans="1:7" ht="15" customHeight="1">
      <c r="A35" s="306" t="s">
        <v>28</v>
      </c>
      <c r="B35" s="306"/>
      <c r="C35" s="307" t="s">
        <v>93</v>
      </c>
      <c r="D35" s="307"/>
      <c r="E35" s="308">
        <v>0</v>
      </c>
      <c r="F35" s="308">
        <v>0</v>
      </c>
      <c r="G35" s="157"/>
    </row>
    <row r="36" spans="1:7" ht="14.25" customHeight="1">
      <c r="A36" s="306" t="s">
        <v>29</v>
      </c>
      <c r="B36" s="306"/>
      <c r="C36" s="307" t="s">
        <v>94</v>
      </c>
      <c r="D36" s="307"/>
      <c r="E36" s="308">
        <v>0</v>
      </c>
      <c r="F36" s="308">
        <v>0</v>
      </c>
      <c r="G36" s="157"/>
    </row>
    <row r="37" spans="1:7" ht="14.25" customHeight="1">
      <c r="A37" s="306" t="s">
        <v>30</v>
      </c>
      <c r="B37" s="306"/>
      <c r="C37" s="307" t="s">
        <v>95</v>
      </c>
      <c r="D37" s="307"/>
      <c r="E37" s="308">
        <v>0</v>
      </c>
      <c r="F37" s="308">
        <v>0</v>
      </c>
      <c r="G37" s="157"/>
    </row>
    <row r="38" spans="1:7" ht="14.25" customHeight="1">
      <c r="A38" s="306" t="s">
        <v>31</v>
      </c>
      <c r="B38" s="306"/>
      <c r="C38" s="309" t="s">
        <v>96</v>
      </c>
      <c r="D38" s="309"/>
      <c r="E38" s="310">
        <v>10938916694.59</v>
      </c>
      <c r="F38" s="310">
        <v>10188933018.86</v>
      </c>
      <c r="G38" s="157"/>
    </row>
    <row r="39" spans="1:7" ht="14.25" customHeight="1">
      <c r="A39" s="306" t="s">
        <v>32</v>
      </c>
      <c r="B39" s="306"/>
      <c r="C39" s="309" t="s">
        <v>97</v>
      </c>
      <c r="D39" s="309"/>
      <c r="E39" s="310">
        <v>324555666.02</v>
      </c>
      <c r="F39" s="310">
        <v>456963566.3</v>
      </c>
      <c r="G39" s="157"/>
    </row>
    <row r="40" spans="1:7" ht="15" customHeight="1">
      <c r="A40" s="306" t="s">
        <v>33</v>
      </c>
      <c r="B40" s="306"/>
      <c r="C40" s="309" t="s">
        <v>98</v>
      </c>
      <c r="D40" s="309"/>
      <c r="E40" s="310">
        <v>4605667055.64</v>
      </c>
      <c r="F40" s="310">
        <v>5659939716.4</v>
      </c>
      <c r="G40" s="157"/>
    </row>
    <row r="41" spans="1:7" ht="14.25" customHeight="1">
      <c r="A41" s="306" t="s">
        <v>34</v>
      </c>
      <c r="B41" s="306"/>
      <c r="C41" s="309" t="s">
        <v>99</v>
      </c>
      <c r="D41" s="309"/>
      <c r="E41" s="310">
        <v>308062194</v>
      </c>
      <c r="F41" s="310">
        <v>306424326.41</v>
      </c>
      <c r="G41" s="157"/>
    </row>
    <row r="42" spans="1:9" ht="14.25" customHeight="1">
      <c r="A42" s="306" t="s">
        <v>35</v>
      </c>
      <c r="B42" s="306"/>
      <c r="C42" s="309" t="s">
        <v>100</v>
      </c>
      <c r="D42" s="309"/>
      <c r="E42" s="310">
        <v>35860903414.52</v>
      </c>
      <c r="F42" s="310">
        <v>67150848618.3</v>
      </c>
      <c r="G42" s="157"/>
      <c r="I42" s="162"/>
    </row>
    <row r="43" spans="1:7" ht="14.25" customHeight="1">
      <c r="A43" s="306" t="s">
        <v>36</v>
      </c>
      <c r="B43" s="306"/>
      <c r="C43" s="309" t="s">
        <v>101</v>
      </c>
      <c r="D43" s="309"/>
      <c r="E43" s="310">
        <v>1092594.23</v>
      </c>
      <c r="F43" s="310">
        <v>35573916.85</v>
      </c>
      <c r="G43" s="157"/>
    </row>
    <row r="44" spans="1:7" ht="14.25" customHeight="1">
      <c r="A44" s="306" t="s">
        <v>37</v>
      </c>
      <c r="B44" s="306"/>
      <c r="C44" s="309" t="s">
        <v>102</v>
      </c>
      <c r="D44" s="309"/>
      <c r="E44" s="310">
        <v>0</v>
      </c>
      <c r="F44" s="310">
        <v>0</v>
      </c>
      <c r="G44" s="157"/>
    </row>
    <row r="45" spans="1:7" ht="15" customHeight="1">
      <c r="A45" s="306" t="s">
        <v>38</v>
      </c>
      <c r="B45" s="306"/>
      <c r="C45" s="309" t="s">
        <v>103</v>
      </c>
      <c r="D45" s="309"/>
      <c r="E45" s="310">
        <v>0</v>
      </c>
      <c r="F45" s="310">
        <v>0</v>
      </c>
      <c r="G45" s="157"/>
    </row>
    <row r="46" spans="1:7" ht="14.25" customHeight="1">
      <c r="A46" s="306" t="s">
        <v>39</v>
      </c>
      <c r="B46" s="306"/>
      <c r="C46" s="309" t="s">
        <v>104</v>
      </c>
      <c r="D46" s="309"/>
      <c r="E46" s="310">
        <v>75051489.28</v>
      </c>
      <c r="F46" s="310">
        <v>56929362.44</v>
      </c>
      <c r="G46" s="157"/>
    </row>
    <row r="47" spans="1:9" ht="14.25" customHeight="1">
      <c r="A47" s="306" t="s">
        <v>40</v>
      </c>
      <c r="B47" s="306"/>
      <c r="C47" s="309" t="s">
        <v>105</v>
      </c>
      <c r="D47" s="309"/>
      <c r="E47" s="310">
        <v>6712565487.36</v>
      </c>
      <c r="F47" s="310">
        <v>7756439418.12</v>
      </c>
      <c r="G47" s="157"/>
      <c r="I47" s="162"/>
    </row>
    <row r="48" spans="1:7" ht="26.25" customHeight="1">
      <c r="A48" s="306" t="s">
        <v>41</v>
      </c>
      <c r="B48" s="306"/>
      <c r="C48" s="309" t="s">
        <v>106</v>
      </c>
      <c r="D48" s="309"/>
      <c r="E48" s="310">
        <v>0</v>
      </c>
      <c r="F48" s="310">
        <v>0</v>
      </c>
      <c r="G48" s="157"/>
    </row>
    <row r="49" spans="1:7" ht="14.25" customHeight="1">
      <c r="A49" s="306" t="s">
        <v>42</v>
      </c>
      <c r="B49" s="306"/>
      <c r="C49" s="309" t="s">
        <v>107</v>
      </c>
      <c r="D49" s="309"/>
      <c r="E49" s="310">
        <v>0</v>
      </c>
      <c r="F49" s="310">
        <v>0</v>
      </c>
      <c r="G49" s="157"/>
    </row>
    <row r="50" spans="1:7" ht="14.25" customHeight="1">
      <c r="A50" s="306" t="s">
        <v>43</v>
      </c>
      <c r="B50" s="306"/>
      <c r="C50" s="307" t="s">
        <v>108</v>
      </c>
      <c r="D50" s="307"/>
      <c r="E50" s="308">
        <v>58826814595.64</v>
      </c>
      <c r="F50" s="308">
        <v>91612051943.68</v>
      </c>
      <c r="G50" s="157"/>
    </row>
    <row r="51" spans="1:7" ht="14.25" customHeight="1">
      <c r="A51" s="306" t="s">
        <v>44</v>
      </c>
      <c r="B51" s="306"/>
      <c r="C51" s="307" t="s">
        <v>109</v>
      </c>
      <c r="D51" s="307"/>
      <c r="E51" s="308">
        <v>0</v>
      </c>
      <c r="F51" s="308">
        <v>0</v>
      </c>
      <c r="G51" s="157"/>
    </row>
    <row r="52" spans="1:7" ht="14.25" customHeight="1">
      <c r="A52" s="306" t="s">
        <v>45</v>
      </c>
      <c r="B52" s="306"/>
      <c r="C52" s="309" t="s">
        <v>110</v>
      </c>
      <c r="D52" s="309"/>
      <c r="E52" s="310">
        <v>11920383854.05</v>
      </c>
      <c r="F52" s="310">
        <v>22978563649.66</v>
      </c>
      <c r="G52" s="157"/>
    </row>
    <row r="53" spans="1:7" ht="15" customHeight="1">
      <c r="A53" s="306" t="s">
        <v>46</v>
      </c>
      <c r="B53" s="306"/>
      <c r="C53" s="309" t="s">
        <v>111</v>
      </c>
      <c r="D53" s="309"/>
      <c r="E53" s="310">
        <v>0</v>
      </c>
      <c r="F53" s="310">
        <v>0</v>
      </c>
      <c r="G53" s="157"/>
    </row>
    <row r="54" spans="1:7" ht="14.25" customHeight="1">
      <c r="A54" s="306" t="s">
        <v>47</v>
      </c>
      <c r="B54" s="306"/>
      <c r="C54" s="309" t="s">
        <v>112</v>
      </c>
      <c r="D54" s="309"/>
      <c r="E54" s="310">
        <v>0</v>
      </c>
      <c r="F54" s="310">
        <v>0</v>
      </c>
      <c r="G54" s="157"/>
    </row>
    <row r="55" spans="1:7" ht="14.25" customHeight="1">
      <c r="A55" s="306" t="s">
        <v>48</v>
      </c>
      <c r="B55" s="306"/>
      <c r="C55" s="309" t="s">
        <v>113</v>
      </c>
      <c r="D55" s="309"/>
      <c r="E55" s="310">
        <v>0</v>
      </c>
      <c r="F55" s="310">
        <v>0</v>
      </c>
      <c r="G55" s="157"/>
    </row>
    <row r="56" spans="1:7" ht="14.25" customHeight="1">
      <c r="A56" s="306" t="s">
        <v>49</v>
      </c>
      <c r="B56" s="306"/>
      <c r="C56" s="309" t="s">
        <v>107</v>
      </c>
      <c r="D56" s="309"/>
      <c r="E56" s="310">
        <v>0</v>
      </c>
      <c r="F56" s="310">
        <v>0</v>
      </c>
      <c r="G56" s="157"/>
    </row>
    <row r="57" spans="1:7" ht="14.25" customHeight="1">
      <c r="A57" s="306" t="s">
        <v>50</v>
      </c>
      <c r="B57" s="306"/>
      <c r="C57" s="307" t="s">
        <v>114</v>
      </c>
      <c r="D57" s="307"/>
      <c r="E57" s="308">
        <v>11920383854.05</v>
      </c>
      <c r="F57" s="308">
        <v>22978563649.66</v>
      </c>
      <c r="G57" s="157"/>
    </row>
    <row r="58" spans="1:7" ht="15" customHeight="1">
      <c r="A58" s="306" t="s">
        <v>51</v>
      </c>
      <c r="B58" s="306"/>
      <c r="C58" s="307" t="s">
        <v>115</v>
      </c>
      <c r="D58" s="307"/>
      <c r="E58" s="308">
        <v>70747198449.69</v>
      </c>
      <c r="F58" s="308">
        <v>114590615593.34</v>
      </c>
      <c r="G58" s="157"/>
    </row>
    <row r="59" spans="1:7" ht="14.25" customHeight="1">
      <c r="A59" s="306" t="s">
        <v>52</v>
      </c>
      <c r="B59" s="306"/>
      <c r="C59" s="309" t="s">
        <v>116</v>
      </c>
      <c r="D59" s="309"/>
      <c r="E59" s="310">
        <v>0</v>
      </c>
      <c r="F59" s="310">
        <v>0</v>
      </c>
      <c r="G59" s="157"/>
    </row>
    <row r="60" spans="1:7" ht="14.25" customHeight="1">
      <c r="A60" s="306" t="s">
        <v>53</v>
      </c>
      <c r="B60" s="306"/>
      <c r="C60" s="309" t="s">
        <v>117</v>
      </c>
      <c r="D60" s="309"/>
      <c r="E60" s="310">
        <v>0</v>
      </c>
      <c r="F60" s="310">
        <v>0</v>
      </c>
      <c r="G60" s="157"/>
    </row>
    <row r="61" spans="1:7" ht="14.25" customHeight="1">
      <c r="A61" s="306" t="s">
        <v>54</v>
      </c>
      <c r="B61" s="306"/>
      <c r="C61" s="309" t="s">
        <v>118</v>
      </c>
      <c r="D61" s="309"/>
      <c r="E61" s="310">
        <v>248291505</v>
      </c>
      <c r="F61" s="310">
        <v>248291505</v>
      </c>
      <c r="G61" s="157"/>
    </row>
    <row r="62" spans="1:7" ht="14.25" customHeight="1">
      <c r="A62" s="306" t="s">
        <v>55</v>
      </c>
      <c r="B62" s="306"/>
      <c r="C62" s="309" t="s">
        <v>119</v>
      </c>
      <c r="D62" s="309"/>
      <c r="E62" s="310">
        <v>0</v>
      </c>
      <c r="F62" s="310">
        <v>0</v>
      </c>
      <c r="G62" s="157"/>
    </row>
    <row r="63" spans="1:7" ht="15" customHeight="1">
      <c r="A63" s="306" t="s">
        <v>56</v>
      </c>
      <c r="B63" s="306"/>
      <c r="C63" s="309" t="s">
        <v>120</v>
      </c>
      <c r="D63" s="309"/>
      <c r="E63" s="310">
        <v>0</v>
      </c>
      <c r="F63" s="310">
        <v>0</v>
      </c>
      <c r="G63" s="157"/>
    </row>
    <row r="64" spans="1:7" ht="14.25" customHeight="1">
      <c r="A64" s="306" t="s">
        <v>57</v>
      </c>
      <c r="B64" s="306"/>
      <c r="C64" s="309" t="s">
        <v>121</v>
      </c>
      <c r="D64" s="309"/>
      <c r="E64" s="310">
        <v>0</v>
      </c>
      <c r="F64" s="310">
        <v>0</v>
      </c>
      <c r="G64" s="157"/>
    </row>
    <row r="65" spans="1:7" ht="14.25" customHeight="1">
      <c r="A65" s="306" t="s">
        <v>58</v>
      </c>
      <c r="B65" s="306"/>
      <c r="C65" s="309" t="s">
        <v>122</v>
      </c>
      <c r="D65" s="309"/>
      <c r="E65" s="310">
        <v>388236914.95</v>
      </c>
      <c r="F65" s="310">
        <v>388236914.95</v>
      </c>
      <c r="G65" s="157"/>
    </row>
    <row r="66" spans="1:7" ht="14.25" customHeight="1">
      <c r="A66" s="306" t="s">
        <v>59</v>
      </c>
      <c r="B66" s="306"/>
      <c r="C66" s="309" t="s">
        <v>123</v>
      </c>
      <c r="D66" s="309"/>
      <c r="E66" s="310">
        <v>0</v>
      </c>
      <c r="F66" s="310">
        <v>0</v>
      </c>
      <c r="G66" s="157"/>
    </row>
    <row r="67" spans="1:7" ht="14.25" customHeight="1">
      <c r="A67" s="306" t="s">
        <v>60</v>
      </c>
      <c r="B67" s="306"/>
      <c r="C67" s="309" t="s">
        <v>124</v>
      </c>
      <c r="D67" s="309"/>
      <c r="E67" s="310">
        <v>0</v>
      </c>
      <c r="F67" s="310">
        <v>0</v>
      </c>
      <c r="G67" s="157"/>
    </row>
    <row r="68" spans="1:7" ht="15" customHeight="1">
      <c r="A68" s="306" t="s">
        <v>61</v>
      </c>
      <c r="B68" s="306"/>
      <c r="C68" s="309" t="s">
        <v>125</v>
      </c>
      <c r="D68" s="309"/>
      <c r="E68" s="310">
        <v>17937073565.29</v>
      </c>
      <c r="F68" s="310">
        <v>23139384598.69</v>
      </c>
      <c r="G68" s="157"/>
    </row>
    <row r="69" spans="1:7" ht="14.25" customHeight="1">
      <c r="A69" s="306" t="s">
        <v>62</v>
      </c>
      <c r="B69" s="306"/>
      <c r="C69" s="309" t="s">
        <v>107</v>
      </c>
      <c r="D69" s="309"/>
      <c r="E69" s="310">
        <v>0</v>
      </c>
      <c r="F69" s="310">
        <v>0</v>
      </c>
      <c r="G69" s="157"/>
    </row>
    <row r="70" spans="1:7" ht="14.25" customHeight="1">
      <c r="A70" s="306" t="s">
        <v>63</v>
      </c>
      <c r="B70" s="306"/>
      <c r="C70" s="307" t="s">
        <v>126</v>
      </c>
      <c r="D70" s="307"/>
      <c r="E70" s="308">
        <v>18573601985.24</v>
      </c>
      <c r="F70" s="308">
        <v>23775913018.64</v>
      </c>
      <c r="G70" s="157"/>
    </row>
    <row r="71" spans="1:7" ht="14.25" customHeight="1">
      <c r="A71" s="306" t="s">
        <v>64</v>
      </c>
      <c r="B71" s="306"/>
      <c r="C71" s="307" t="s">
        <v>93</v>
      </c>
      <c r="D71" s="307"/>
      <c r="E71" s="308">
        <v>89320800434.93</v>
      </c>
      <c r="F71" s="308">
        <v>138366528611.98</v>
      </c>
      <c r="G71" s="157"/>
    </row>
    <row r="72" spans="1:7" ht="1.5" customHeight="1">
      <c r="A72" s="189"/>
      <c r="B72" s="189"/>
      <c r="C72" s="189"/>
      <c r="D72" s="189"/>
      <c r="E72" s="189"/>
      <c r="F72" s="189"/>
      <c r="G72" s="157"/>
    </row>
    <row r="73" spans="1:7" ht="40.5" customHeight="1">
      <c r="A73" s="157"/>
      <c r="B73" s="157"/>
      <c r="C73" s="157"/>
      <c r="D73" s="157"/>
      <c r="E73" s="160"/>
      <c r="F73" s="160"/>
      <c r="G73" s="157"/>
    </row>
    <row r="74" spans="1:7" ht="23.25" customHeight="1">
      <c r="A74" s="190" t="s">
        <v>65</v>
      </c>
      <c r="B74" s="190"/>
      <c r="C74" s="190"/>
      <c r="D74" s="161" t="s">
        <v>128</v>
      </c>
      <c r="E74" s="188" t="s">
        <v>130</v>
      </c>
      <c r="F74" s="188"/>
      <c r="G74" s="157"/>
    </row>
    <row r="75" spans="1:7" ht="24" customHeight="1">
      <c r="A75" s="190" t="s">
        <v>66</v>
      </c>
      <c r="B75" s="190"/>
      <c r="C75" s="190"/>
      <c r="D75" s="161" t="s">
        <v>128</v>
      </c>
      <c r="E75" s="188" t="s">
        <v>1646</v>
      </c>
      <c r="F75" s="188"/>
      <c r="G75" s="157"/>
    </row>
  </sheetData>
  <sheetProtection/>
  <mergeCells count="136">
    <mergeCell ref="A2:F2"/>
    <mergeCell ref="A6:C6"/>
    <mergeCell ref="A8:F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F72"/>
    <mergeCell ref="A74:C74"/>
    <mergeCell ref="A75:C75"/>
    <mergeCell ref="B4:G4"/>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64:D64"/>
    <mergeCell ref="C65:D65"/>
    <mergeCell ref="C66:D66"/>
    <mergeCell ref="C67:D67"/>
    <mergeCell ref="C56:D56"/>
    <mergeCell ref="C57:D57"/>
    <mergeCell ref="C58:D58"/>
    <mergeCell ref="C59:D59"/>
    <mergeCell ref="C60:D60"/>
    <mergeCell ref="C61:D61"/>
    <mergeCell ref="C68:D68"/>
    <mergeCell ref="C69:D69"/>
    <mergeCell ref="C70:D70"/>
    <mergeCell ref="C71:D71"/>
    <mergeCell ref="E6:F6"/>
    <mergeCell ref="E74:F74"/>
    <mergeCell ref="E75:F75"/>
    <mergeCell ref="C62:D62"/>
    <mergeCell ref="C63:D63"/>
  </mergeCells>
  <printOptions/>
  <pageMargins left="0.75" right="0.75" top="1" bottom="1" header="0.5" footer="0.5"/>
  <pageSetup horizontalDpi="600" verticalDpi="600" orientation="portrait" paperSize="9" scale="87" r:id="rId2"/>
  <colBreaks count="1" manualBreakCount="1">
    <brk id="6" max="65535" man="1"/>
  </colBreaks>
  <drawing r:id="rId1"/>
</worksheet>
</file>

<file path=xl/worksheets/sheet4.xml><?xml version="1.0" encoding="utf-8"?>
<worksheet xmlns="http://schemas.openxmlformats.org/spreadsheetml/2006/main" xmlns:r="http://schemas.openxmlformats.org/officeDocument/2006/relationships">
  <sheetPr>
    <tabColor theme="9" tint="0.7999799847602844"/>
  </sheetPr>
  <dimension ref="A1:G39"/>
  <sheetViews>
    <sheetView showGridLines="0" zoomScalePageLayoutView="0" workbookViewId="0" topLeftCell="A7">
      <selection activeCell="I21" sqref="I21"/>
    </sheetView>
  </sheetViews>
  <sheetFormatPr defaultColWidth="9.140625" defaultRowHeight="12.75"/>
  <cols>
    <col min="1" max="1" width="4.140625" style="132" customWidth="1"/>
    <col min="2" max="2" width="34.00390625" style="132" customWidth="1"/>
    <col min="3" max="3" width="24.28125" style="132" customWidth="1"/>
    <col min="4" max="5" width="17.140625" style="132" customWidth="1"/>
    <col min="6" max="6" width="18.7109375" style="132" bestFit="1" customWidth="1"/>
    <col min="7" max="7" width="16.7109375" style="132" bestFit="1" customWidth="1"/>
    <col min="8" max="16384" width="8.8515625" style="132" customWidth="1"/>
  </cols>
  <sheetData>
    <row r="1" spans="1:5" ht="18" customHeight="1">
      <c r="A1" s="122"/>
      <c r="B1" s="122"/>
      <c r="C1" s="122"/>
      <c r="D1" s="122"/>
      <c r="E1" s="122"/>
    </row>
    <row r="2" spans="1:5" ht="18" customHeight="1">
      <c r="A2" s="199" t="s">
        <v>0</v>
      </c>
      <c r="B2" s="199"/>
      <c r="C2" s="199"/>
      <c r="D2" s="199"/>
      <c r="E2" s="199"/>
    </row>
    <row r="3" spans="1:5" ht="21.75" customHeight="1">
      <c r="A3" s="122"/>
      <c r="B3" s="122"/>
      <c r="C3" s="122"/>
      <c r="D3" s="122"/>
      <c r="E3" s="122"/>
    </row>
    <row r="4" spans="1:5" ht="18" customHeight="1">
      <c r="A4" s="200" t="s">
        <v>542</v>
      </c>
      <c r="B4" s="200"/>
      <c r="C4" s="200"/>
      <c r="D4" s="200"/>
      <c r="E4" s="200"/>
    </row>
    <row r="5" spans="1:5" ht="14.25" customHeight="1">
      <c r="A5" s="122"/>
      <c r="B5" s="122"/>
      <c r="C5" s="122"/>
      <c r="D5" s="122"/>
      <c r="E5" s="122"/>
    </row>
    <row r="6" spans="1:5" ht="14.25" customHeight="1">
      <c r="A6" s="195"/>
      <c r="B6" s="195"/>
      <c r="C6" s="123" t="s">
        <v>127</v>
      </c>
      <c r="D6" s="195" t="s">
        <v>1645</v>
      </c>
      <c r="E6" s="195"/>
    </row>
    <row r="7" spans="1:5" ht="14.25" customHeight="1">
      <c r="A7" s="201" t="s">
        <v>1</v>
      </c>
      <c r="B7" s="201"/>
      <c r="C7" s="201"/>
      <c r="D7" s="201"/>
      <c r="E7" s="201"/>
    </row>
    <row r="8" spans="1:5" ht="29.25" customHeight="1">
      <c r="A8" s="311" t="s">
        <v>2</v>
      </c>
      <c r="B8" s="312" t="s">
        <v>188</v>
      </c>
      <c r="C8" s="312"/>
      <c r="D8" s="311" t="s">
        <v>351</v>
      </c>
      <c r="E8" s="311" t="s">
        <v>541</v>
      </c>
    </row>
    <row r="9" spans="1:6" ht="13.5" customHeight="1">
      <c r="A9" s="313" t="s">
        <v>3</v>
      </c>
      <c r="B9" s="314" t="s">
        <v>540</v>
      </c>
      <c r="C9" s="314"/>
      <c r="D9" s="315">
        <v>142912930639.71</v>
      </c>
      <c r="E9" s="315">
        <v>194551433042.31</v>
      </c>
      <c r="F9" s="135"/>
    </row>
    <row r="10" spans="1:5" ht="13.5" customHeight="1">
      <c r="A10" s="313" t="s">
        <v>28</v>
      </c>
      <c r="B10" s="316" t="s">
        <v>539</v>
      </c>
      <c r="C10" s="316"/>
      <c r="D10" s="317">
        <v>130421472279.81</v>
      </c>
      <c r="E10" s="317">
        <v>178132595534.92</v>
      </c>
    </row>
    <row r="11" spans="1:5" ht="14.25" customHeight="1">
      <c r="A11" s="313" t="s">
        <v>538</v>
      </c>
      <c r="B11" s="314" t="s">
        <v>537</v>
      </c>
      <c r="C11" s="314"/>
      <c r="D11" s="315">
        <v>12491458359.9</v>
      </c>
      <c r="E11" s="315">
        <f>+E9-E10</f>
        <v>16418837507.389984</v>
      </c>
    </row>
    <row r="12" spans="1:5" ht="13.5" customHeight="1">
      <c r="A12" s="313" t="s">
        <v>536</v>
      </c>
      <c r="B12" s="316" t="s">
        <v>535</v>
      </c>
      <c r="C12" s="316"/>
      <c r="D12" s="317">
        <v>0</v>
      </c>
      <c r="E12" s="317">
        <v>0</v>
      </c>
    </row>
    <row r="13" spans="1:5" ht="13.5" customHeight="1">
      <c r="A13" s="313" t="s">
        <v>534</v>
      </c>
      <c r="B13" s="316" t="s">
        <v>533</v>
      </c>
      <c r="C13" s="316"/>
      <c r="D13" s="317">
        <v>0</v>
      </c>
      <c r="E13" s="317">
        <v>1737406.86</v>
      </c>
    </row>
    <row r="14" spans="1:5" ht="13.5" customHeight="1">
      <c r="A14" s="313" t="s">
        <v>532</v>
      </c>
      <c r="B14" s="316" t="s">
        <v>531</v>
      </c>
      <c r="C14" s="316"/>
      <c r="D14" s="317">
        <v>0</v>
      </c>
      <c r="E14" s="317">
        <v>0</v>
      </c>
    </row>
    <row r="15" spans="1:5" ht="14.25" customHeight="1">
      <c r="A15" s="313" t="s">
        <v>530</v>
      </c>
      <c r="B15" s="316" t="s">
        <v>529</v>
      </c>
      <c r="C15" s="316"/>
      <c r="D15" s="317">
        <v>0</v>
      </c>
      <c r="E15" s="317">
        <v>0</v>
      </c>
    </row>
    <row r="16" spans="1:5" ht="13.5" customHeight="1">
      <c r="A16" s="313" t="s">
        <v>528</v>
      </c>
      <c r="B16" s="316" t="s">
        <v>527</v>
      </c>
      <c r="C16" s="316"/>
      <c r="D16" s="317">
        <v>9816975.45</v>
      </c>
      <c r="E16" s="317">
        <v>63118181.82</v>
      </c>
    </row>
    <row r="17" spans="1:5" ht="13.5" customHeight="1">
      <c r="A17" s="313" t="s">
        <v>526</v>
      </c>
      <c r="B17" s="316" t="s">
        <v>525</v>
      </c>
      <c r="C17" s="316"/>
      <c r="D17" s="317">
        <v>0</v>
      </c>
      <c r="E17" s="317">
        <v>0</v>
      </c>
    </row>
    <row r="18" spans="1:6" ht="14.25" customHeight="1">
      <c r="A18" s="313" t="s">
        <v>524</v>
      </c>
      <c r="B18" s="316" t="s">
        <v>523</v>
      </c>
      <c r="C18" s="316"/>
      <c r="D18" s="317">
        <v>8383648559.34</v>
      </c>
      <c r="E18" s="317">
        <v>6478675868.52</v>
      </c>
      <c r="F18" s="146"/>
    </row>
    <row r="19" spans="1:7" ht="13.5" customHeight="1">
      <c r="A19" s="313" t="s">
        <v>522</v>
      </c>
      <c r="B19" s="316" t="s">
        <v>521</v>
      </c>
      <c r="C19" s="316"/>
      <c r="D19" s="317">
        <v>0</v>
      </c>
      <c r="E19" s="317">
        <v>4134715841.98</v>
      </c>
      <c r="F19" s="146"/>
      <c r="G19" s="146"/>
    </row>
    <row r="20" spans="1:5" ht="13.5" customHeight="1">
      <c r="A20" s="313" t="s">
        <v>520</v>
      </c>
      <c r="B20" s="316" t="s">
        <v>519</v>
      </c>
      <c r="C20" s="316"/>
      <c r="D20" s="317">
        <v>42520.55</v>
      </c>
      <c r="E20" s="317">
        <v>53491598.7</v>
      </c>
    </row>
    <row r="21" spans="1:5" ht="13.5" customHeight="1">
      <c r="A21" s="313" t="s">
        <v>518</v>
      </c>
      <c r="B21" s="316" t="s">
        <v>517</v>
      </c>
      <c r="C21" s="316"/>
      <c r="D21" s="317">
        <v>-79635.28</v>
      </c>
      <c r="E21" s="317">
        <v>-17022976.62</v>
      </c>
    </row>
    <row r="22" spans="1:5" ht="14.25" customHeight="1">
      <c r="A22" s="313" t="s">
        <v>516</v>
      </c>
      <c r="B22" s="316" t="s">
        <v>515</v>
      </c>
      <c r="C22" s="316"/>
      <c r="D22" s="317">
        <v>1558206.7</v>
      </c>
      <c r="E22" s="317">
        <v>-13497706.62</v>
      </c>
    </row>
    <row r="23" spans="1:5" ht="13.5" customHeight="1">
      <c r="A23" s="313" t="s">
        <v>514</v>
      </c>
      <c r="B23" s="316" t="s">
        <v>513</v>
      </c>
      <c r="C23" s="316"/>
      <c r="D23" s="317">
        <v>0</v>
      </c>
      <c r="E23" s="317">
        <v>0</v>
      </c>
    </row>
    <row r="24" spans="1:5" ht="13.5" customHeight="1">
      <c r="A24" s="313" t="s">
        <v>512</v>
      </c>
      <c r="B24" s="316" t="s">
        <v>511</v>
      </c>
      <c r="C24" s="316"/>
      <c r="D24" s="317">
        <v>0</v>
      </c>
      <c r="E24" s="317">
        <v>0</v>
      </c>
    </row>
    <row r="25" spans="1:5" ht="14.25" customHeight="1">
      <c r="A25" s="313" t="s">
        <v>510</v>
      </c>
      <c r="B25" s="316" t="s">
        <v>509</v>
      </c>
      <c r="C25" s="316"/>
      <c r="D25" s="317">
        <v>0</v>
      </c>
      <c r="E25" s="317">
        <v>0</v>
      </c>
    </row>
    <row r="26" spans="1:7" ht="13.5" customHeight="1">
      <c r="A26" s="313" t="s">
        <v>508</v>
      </c>
      <c r="B26" s="314" t="s">
        <v>507</v>
      </c>
      <c r="C26" s="314"/>
      <c r="D26" s="315">
        <v>4119062826.88</v>
      </c>
      <c r="E26" s="315">
        <f>+E11+E13+E16-E18-E19-E20+E21+E22</f>
        <v>5786289103.629985</v>
      </c>
      <c r="F26" s="146"/>
      <c r="G26" s="135"/>
    </row>
    <row r="27" spans="1:7" ht="13.5" customHeight="1">
      <c r="A27" s="313" t="s">
        <v>506</v>
      </c>
      <c r="B27" s="316" t="s">
        <v>505</v>
      </c>
      <c r="C27" s="316"/>
      <c r="D27" s="317">
        <v>538459069.25</v>
      </c>
      <c r="E27" s="317">
        <v>583978070.23</v>
      </c>
      <c r="F27" s="146"/>
      <c r="G27" s="135"/>
    </row>
    <row r="28" spans="1:5" ht="13.5" customHeight="1">
      <c r="A28" s="313" t="s">
        <v>504</v>
      </c>
      <c r="B28" s="314" t="s">
        <v>503</v>
      </c>
      <c r="C28" s="314"/>
      <c r="D28" s="315">
        <v>3580603757.63</v>
      </c>
      <c r="E28" s="315">
        <f>+E26-E27</f>
        <v>5202311033.399984</v>
      </c>
    </row>
    <row r="29" spans="1:5" ht="14.25" customHeight="1">
      <c r="A29" s="313" t="s">
        <v>502</v>
      </c>
      <c r="B29" s="314" t="s">
        <v>501</v>
      </c>
      <c r="C29" s="314"/>
      <c r="D29" s="315">
        <v>0</v>
      </c>
      <c r="E29" s="315">
        <v>0</v>
      </c>
    </row>
    <row r="30" spans="1:5" ht="13.5" customHeight="1">
      <c r="A30" s="313" t="s">
        <v>500</v>
      </c>
      <c r="B30" s="314" t="s">
        <v>499</v>
      </c>
      <c r="C30" s="314"/>
      <c r="D30" s="315">
        <v>3580603757.63</v>
      </c>
      <c r="E30" s="315">
        <f>+E28</f>
        <v>5202311033.399984</v>
      </c>
    </row>
    <row r="31" spans="1:5" ht="13.5" customHeight="1">
      <c r="A31" s="313" t="s">
        <v>498</v>
      </c>
      <c r="B31" s="316" t="s">
        <v>497</v>
      </c>
      <c r="C31" s="316"/>
      <c r="D31" s="317">
        <v>0</v>
      </c>
      <c r="E31" s="317">
        <v>0</v>
      </c>
    </row>
    <row r="32" spans="1:5" ht="14.25" customHeight="1">
      <c r="A32" s="313" t="s">
        <v>496</v>
      </c>
      <c r="B32" s="316" t="s">
        <v>495</v>
      </c>
      <c r="C32" s="316"/>
      <c r="D32" s="317">
        <v>0</v>
      </c>
      <c r="E32" s="317">
        <v>0</v>
      </c>
    </row>
    <row r="33" spans="1:5" ht="13.5" customHeight="1">
      <c r="A33" s="313" t="s">
        <v>494</v>
      </c>
      <c r="B33" s="316" t="s">
        <v>493</v>
      </c>
      <c r="C33" s="316"/>
      <c r="D33" s="317">
        <v>0</v>
      </c>
      <c r="E33" s="317">
        <v>0</v>
      </c>
    </row>
    <row r="34" spans="1:5" ht="13.5" customHeight="1">
      <c r="A34" s="313" t="s">
        <v>492</v>
      </c>
      <c r="B34" s="316" t="s">
        <v>491</v>
      </c>
      <c r="C34" s="316"/>
      <c r="D34" s="317">
        <v>0</v>
      </c>
      <c r="E34" s="317">
        <v>0</v>
      </c>
    </row>
    <row r="35" spans="1:5" ht="13.5" customHeight="1">
      <c r="A35" s="313" t="s">
        <v>490</v>
      </c>
      <c r="B35" s="314" t="s">
        <v>489</v>
      </c>
      <c r="C35" s="314"/>
      <c r="D35" s="315">
        <v>3580603757.63</v>
      </c>
      <c r="E35" s="315">
        <f>+E30</f>
        <v>5202311033.399984</v>
      </c>
    </row>
    <row r="36" spans="1:5" ht="14.25" customHeight="1">
      <c r="A36" s="313" t="s">
        <v>488</v>
      </c>
      <c r="B36" s="314" t="s">
        <v>487</v>
      </c>
      <c r="C36" s="314"/>
      <c r="D36" s="315">
        <v>0</v>
      </c>
      <c r="E36" s="315">
        <v>0</v>
      </c>
    </row>
    <row r="37" spans="1:5" ht="1.5" customHeight="1">
      <c r="A37" s="202"/>
      <c r="B37" s="202"/>
      <c r="C37" s="202"/>
      <c r="D37" s="202"/>
      <c r="E37" s="202"/>
    </row>
    <row r="38" spans="1:5" ht="23.25" customHeight="1">
      <c r="A38" s="197" t="s">
        <v>65</v>
      </c>
      <c r="B38" s="197"/>
      <c r="C38" s="124" t="s">
        <v>128</v>
      </c>
      <c r="D38" s="196" t="s">
        <v>130</v>
      </c>
      <c r="E38" s="196"/>
    </row>
    <row r="39" spans="1:5" ht="24" customHeight="1">
      <c r="A39" s="197" t="s">
        <v>66</v>
      </c>
      <c r="B39" s="197"/>
      <c r="C39" s="124" t="s">
        <v>128</v>
      </c>
      <c r="D39" s="196" t="s">
        <v>1646</v>
      </c>
      <c r="E39" s="196"/>
    </row>
  </sheetData>
  <sheetProtection/>
  <mergeCells count="39">
    <mergeCell ref="A2:E2"/>
    <mergeCell ref="A4:E4"/>
    <mergeCell ref="A6:B6"/>
    <mergeCell ref="A7:E7"/>
    <mergeCell ref="A37:E37"/>
    <mergeCell ref="A38:B38"/>
    <mergeCell ref="B17:C17"/>
    <mergeCell ref="B18:C18"/>
    <mergeCell ref="B19:C19"/>
    <mergeCell ref="B20:C20"/>
    <mergeCell ref="A39:B39"/>
    <mergeCell ref="B8:C8"/>
    <mergeCell ref="B9:C9"/>
    <mergeCell ref="B10:C10"/>
    <mergeCell ref="B11:C11"/>
    <mergeCell ref="B12:C12"/>
    <mergeCell ref="B13:C13"/>
    <mergeCell ref="B14:C14"/>
    <mergeCell ref="B15:C15"/>
    <mergeCell ref="B16:C16"/>
    <mergeCell ref="B29:C29"/>
    <mergeCell ref="B30:C30"/>
    <mergeCell ref="B31:C31"/>
    <mergeCell ref="B32:C32"/>
    <mergeCell ref="B21:C21"/>
    <mergeCell ref="B22:C22"/>
    <mergeCell ref="B23:C23"/>
    <mergeCell ref="B24:C24"/>
    <mergeCell ref="B25:C25"/>
    <mergeCell ref="B26:C26"/>
    <mergeCell ref="B33:C33"/>
    <mergeCell ref="B34:C34"/>
    <mergeCell ref="B35:C35"/>
    <mergeCell ref="B36:C36"/>
    <mergeCell ref="D6:E6"/>
    <mergeCell ref="D38:E38"/>
    <mergeCell ref="D39:E39"/>
    <mergeCell ref="B27:C27"/>
    <mergeCell ref="B28:C28"/>
  </mergeCells>
  <printOptions/>
  <pageMargins left="0.75" right="0" top="1" bottom="1" header="0.5" footer="0.5"/>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A1:L29"/>
  <sheetViews>
    <sheetView showGridLines="0" zoomScalePageLayoutView="0" workbookViewId="0" topLeftCell="A10">
      <selection activeCell="G29" sqref="G29:K29"/>
    </sheetView>
  </sheetViews>
  <sheetFormatPr defaultColWidth="9.140625" defaultRowHeight="12.75"/>
  <cols>
    <col min="1" max="1" width="4.140625" style="0" customWidth="1"/>
    <col min="2" max="2" width="4.00390625" style="0" customWidth="1"/>
    <col min="3" max="3" width="34.57421875" style="0" customWidth="1"/>
    <col min="4" max="4" width="13.140625" style="0" customWidth="1"/>
    <col min="5" max="5" width="9.57421875" style="0" customWidth="1"/>
    <col min="6" max="6" width="11.140625" style="0" customWidth="1"/>
    <col min="7" max="7" width="13.140625" style="0" customWidth="1"/>
    <col min="8" max="8" width="11.7109375" style="0" customWidth="1"/>
    <col min="9" max="9" width="11.28125" style="0" customWidth="1"/>
    <col min="10" max="11" width="14.57421875" style="0" customWidth="1"/>
    <col min="12" max="12" width="16.28125" style="0" bestFit="1" customWidth="1"/>
  </cols>
  <sheetData>
    <row r="1" spans="1:11" ht="25.5" customHeight="1">
      <c r="A1" s="122"/>
      <c r="B1" s="122"/>
      <c r="C1" s="122"/>
      <c r="D1" s="122"/>
      <c r="E1" s="122"/>
      <c r="F1" s="122"/>
      <c r="G1" s="122"/>
      <c r="H1" s="122"/>
      <c r="I1" s="122"/>
      <c r="J1" s="122"/>
      <c r="K1" s="122"/>
    </row>
    <row r="2" spans="1:11" ht="18" customHeight="1">
      <c r="A2" s="199" t="s">
        <v>0</v>
      </c>
      <c r="B2" s="199"/>
      <c r="C2" s="199"/>
      <c r="D2" s="199"/>
      <c r="E2" s="199"/>
      <c r="F2" s="199"/>
      <c r="G2" s="199"/>
      <c r="H2" s="199"/>
      <c r="I2" s="199"/>
      <c r="J2" s="199"/>
      <c r="K2" s="199"/>
    </row>
    <row r="3" spans="1:11" ht="22.5" customHeight="1">
      <c r="A3" s="122"/>
      <c r="B3" s="122"/>
      <c r="C3" s="122"/>
      <c r="D3" s="122"/>
      <c r="E3" s="122"/>
      <c r="F3" s="122"/>
      <c r="G3" s="122"/>
      <c r="H3" s="122"/>
      <c r="I3" s="122"/>
      <c r="J3" s="122"/>
      <c r="K3" s="122"/>
    </row>
    <row r="4" spans="1:11" ht="24" customHeight="1">
      <c r="A4" s="200" t="s">
        <v>563</v>
      </c>
      <c r="B4" s="200"/>
      <c r="C4" s="200"/>
      <c r="D4" s="200"/>
      <c r="E4" s="200"/>
      <c r="F4" s="200"/>
      <c r="G4" s="200"/>
      <c r="H4" s="200"/>
      <c r="I4" s="200"/>
      <c r="J4" s="200"/>
      <c r="K4" s="200"/>
    </row>
    <row r="5" spans="1:11" ht="25.5" customHeight="1">
      <c r="A5" s="122"/>
      <c r="B5" s="122"/>
      <c r="C5" s="122"/>
      <c r="D5" s="122"/>
      <c r="E5" s="122"/>
      <c r="F5" s="122"/>
      <c r="G5" s="122"/>
      <c r="H5" s="122"/>
      <c r="I5" s="122"/>
      <c r="J5" s="122"/>
      <c r="K5" s="122"/>
    </row>
    <row r="6" spans="1:11" ht="14.25" customHeight="1">
      <c r="A6" s="195"/>
      <c r="B6" s="195"/>
      <c r="C6" s="195"/>
      <c r="D6" s="201" t="s">
        <v>127</v>
      </c>
      <c r="E6" s="201"/>
      <c r="F6" s="201"/>
      <c r="G6" s="201"/>
      <c r="H6" s="201"/>
      <c r="I6" s="201"/>
      <c r="J6" s="195" t="s">
        <v>1645</v>
      </c>
      <c r="K6" s="195"/>
    </row>
    <row r="7" spans="1:11" ht="5.25" customHeight="1">
      <c r="A7" s="122"/>
      <c r="B7" s="122"/>
      <c r="C7" s="122"/>
      <c r="D7" s="122"/>
      <c r="E7" s="122"/>
      <c r="F7" s="122"/>
      <c r="G7" s="122"/>
      <c r="H7" s="122"/>
      <c r="I7" s="122"/>
      <c r="J7" s="122"/>
      <c r="K7" s="122"/>
    </row>
    <row r="8" spans="1:11" ht="43.5" customHeight="1">
      <c r="A8" s="305"/>
      <c r="B8" s="304" t="s">
        <v>188</v>
      </c>
      <c r="C8" s="304"/>
      <c r="D8" s="305" t="s">
        <v>562</v>
      </c>
      <c r="E8" s="305" t="s">
        <v>561</v>
      </c>
      <c r="F8" s="305" t="s">
        <v>560</v>
      </c>
      <c r="G8" s="305" t="s">
        <v>559</v>
      </c>
      <c r="H8" s="305" t="s">
        <v>558</v>
      </c>
      <c r="I8" s="305" t="s">
        <v>557</v>
      </c>
      <c r="J8" s="305" t="s">
        <v>556</v>
      </c>
      <c r="K8" s="305" t="s">
        <v>183</v>
      </c>
    </row>
    <row r="9" spans="1:11" ht="14.25" customHeight="1">
      <c r="A9" s="305">
        <v>1</v>
      </c>
      <c r="B9" s="318" t="s">
        <v>555</v>
      </c>
      <c r="C9" s="318"/>
      <c r="D9" s="310">
        <v>5415300</v>
      </c>
      <c r="E9" s="310">
        <v>0</v>
      </c>
      <c r="F9" s="310">
        <v>0</v>
      </c>
      <c r="G9" s="310">
        <v>631113119.95</v>
      </c>
      <c r="H9" s="310">
        <v>0</v>
      </c>
      <c r="I9" s="310">
        <v>0</v>
      </c>
      <c r="J9" s="310">
        <v>14356469807.66</v>
      </c>
      <c r="K9" s="310">
        <v>14992998227.61</v>
      </c>
    </row>
    <row r="10" spans="1:11" ht="23.25" customHeight="1">
      <c r="A10" s="305">
        <v>2</v>
      </c>
      <c r="B10" s="318" t="s">
        <v>554</v>
      </c>
      <c r="C10" s="318"/>
      <c r="D10" s="310">
        <v>0</v>
      </c>
      <c r="E10" s="310">
        <v>0</v>
      </c>
      <c r="F10" s="310">
        <v>0</v>
      </c>
      <c r="G10" s="310">
        <v>0</v>
      </c>
      <c r="H10" s="310">
        <v>0</v>
      </c>
      <c r="I10" s="310">
        <v>0</v>
      </c>
      <c r="J10" s="310">
        <v>0</v>
      </c>
      <c r="K10" s="310">
        <v>0</v>
      </c>
    </row>
    <row r="11" spans="1:11" ht="14.25" customHeight="1">
      <c r="A11" s="305">
        <v>3</v>
      </c>
      <c r="B11" s="318" t="s">
        <v>553</v>
      </c>
      <c r="C11" s="318"/>
      <c r="D11" s="310">
        <v>5415300</v>
      </c>
      <c r="E11" s="310">
        <v>0</v>
      </c>
      <c r="F11" s="310">
        <v>0</v>
      </c>
      <c r="G11" s="310">
        <v>631113119.95</v>
      </c>
      <c r="H11" s="310">
        <v>0</v>
      </c>
      <c r="I11" s="310">
        <v>0</v>
      </c>
      <c r="J11" s="310">
        <v>14356469807.66</v>
      </c>
      <c r="K11" s="310">
        <v>14992998227.61</v>
      </c>
    </row>
    <row r="12" spans="1:11" ht="14.25" customHeight="1">
      <c r="A12" s="305">
        <v>4</v>
      </c>
      <c r="B12" s="318" t="s">
        <v>552</v>
      </c>
      <c r="C12" s="318"/>
      <c r="D12" s="310">
        <v>0</v>
      </c>
      <c r="E12" s="310">
        <v>0</v>
      </c>
      <c r="F12" s="310">
        <v>0</v>
      </c>
      <c r="G12" s="310">
        <v>0</v>
      </c>
      <c r="H12" s="310">
        <v>0</v>
      </c>
      <c r="I12" s="310">
        <v>0</v>
      </c>
      <c r="J12" s="310">
        <v>0</v>
      </c>
      <c r="K12" s="310">
        <v>0</v>
      </c>
    </row>
    <row r="13" spans="1:11" ht="15" customHeight="1">
      <c r="A13" s="305">
        <v>5</v>
      </c>
      <c r="B13" s="318" t="s">
        <v>551</v>
      </c>
      <c r="C13" s="318"/>
      <c r="D13" s="310">
        <v>0</v>
      </c>
      <c r="E13" s="310">
        <v>0</v>
      </c>
      <c r="F13" s="310">
        <v>0</v>
      </c>
      <c r="G13" s="310">
        <v>0</v>
      </c>
      <c r="H13" s="310">
        <v>0</v>
      </c>
      <c r="I13" s="310">
        <v>0</v>
      </c>
      <c r="J13" s="310">
        <v>0</v>
      </c>
      <c r="K13" s="310">
        <v>0</v>
      </c>
    </row>
    <row r="14" spans="1:11" ht="14.25" customHeight="1">
      <c r="A14" s="305">
        <v>6</v>
      </c>
      <c r="B14" s="318" t="s">
        <v>550</v>
      </c>
      <c r="C14" s="318"/>
      <c r="D14" s="310">
        <v>0</v>
      </c>
      <c r="E14" s="310">
        <v>0</v>
      </c>
      <c r="F14" s="310">
        <v>0</v>
      </c>
      <c r="G14" s="310">
        <v>0</v>
      </c>
      <c r="H14" s="310">
        <v>0</v>
      </c>
      <c r="I14" s="310">
        <v>0</v>
      </c>
      <c r="J14" s="310">
        <v>0</v>
      </c>
      <c r="K14" s="310">
        <v>0</v>
      </c>
    </row>
    <row r="15" spans="1:11" ht="14.25" customHeight="1">
      <c r="A15" s="305">
        <v>7</v>
      </c>
      <c r="B15" s="318" t="s">
        <v>549</v>
      </c>
      <c r="C15" s="318"/>
      <c r="D15" s="310">
        <v>0</v>
      </c>
      <c r="E15" s="310">
        <v>0</v>
      </c>
      <c r="F15" s="310">
        <v>0</v>
      </c>
      <c r="G15" s="310">
        <v>0</v>
      </c>
      <c r="H15" s="310">
        <v>0</v>
      </c>
      <c r="I15" s="310">
        <v>0</v>
      </c>
      <c r="J15" s="310">
        <v>3580603757.63</v>
      </c>
      <c r="K15" s="310">
        <v>3580603757.63</v>
      </c>
    </row>
    <row r="16" spans="1:11" ht="14.25" customHeight="1">
      <c r="A16" s="305">
        <v>8</v>
      </c>
      <c r="B16" s="318" t="s">
        <v>341</v>
      </c>
      <c r="C16" s="318"/>
      <c r="D16" s="310">
        <v>0</v>
      </c>
      <c r="E16" s="310">
        <v>0</v>
      </c>
      <c r="F16" s="310">
        <v>0</v>
      </c>
      <c r="G16" s="310">
        <v>0</v>
      </c>
      <c r="H16" s="310">
        <v>0</v>
      </c>
      <c r="I16" s="310">
        <v>0</v>
      </c>
      <c r="J16" s="310">
        <v>0</v>
      </c>
      <c r="K16" s="310">
        <v>0</v>
      </c>
    </row>
    <row r="17" spans="1:11" ht="14.25" customHeight="1">
      <c r="A17" s="305">
        <v>9</v>
      </c>
      <c r="B17" s="318" t="s">
        <v>548</v>
      </c>
      <c r="C17" s="318"/>
      <c r="D17" s="310">
        <v>248291505</v>
      </c>
      <c r="E17" s="310">
        <v>0</v>
      </c>
      <c r="F17" s="310">
        <v>0</v>
      </c>
      <c r="G17" s="310">
        <v>388236914.95</v>
      </c>
      <c r="H17" s="310">
        <v>0</v>
      </c>
      <c r="I17" s="310">
        <v>0</v>
      </c>
      <c r="J17" s="310">
        <v>17937073565.29</v>
      </c>
      <c r="K17" s="310">
        <v>18573601985.24</v>
      </c>
    </row>
    <row r="18" spans="1:11" ht="23.25" customHeight="1">
      <c r="A18" s="305">
        <v>10</v>
      </c>
      <c r="B18" s="318" t="s">
        <v>554</v>
      </c>
      <c r="C18" s="318"/>
      <c r="D18" s="310">
        <v>0</v>
      </c>
      <c r="E18" s="310">
        <v>0</v>
      </c>
      <c r="F18" s="310">
        <v>0</v>
      </c>
      <c r="G18" s="310">
        <v>0</v>
      </c>
      <c r="H18" s="310">
        <v>0</v>
      </c>
      <c r="I18" s="310">
        <v>0</v>
      </c>
      <c r="J18" s="310">
        <v>0</v>
      </c>
      <c r="K18" s="310">
        <v>0</v>
      </c>
    </row>
    <row r="19" spans="1:11" ht="14.25" customHeight="1">
      <c r="A19" s="305">
        <v>11</v>
      </c>
      <c r="B19" s="318" t="s">
        <v>553</v>
      </c>
      <c r="C19" s="318"/>
      <c r="D19" s="310">
        <v>248291505</v>
      </c>
      <c r="E19" s="310">
        <v>0</v>
      </c>
      <c r="F19" s="310">
        <v>0</v>
      </c>
      <c r="G19" s="310">
        <v>388236914.95</v>
      </c>
      <c r="H19" s="310">
        <v>0</v>
      </c>
      <c r="I19" s="310">
        <v>0</v>
      </c>
      <c r="J19" s="310">
        <v>17937073565.29</v>
      </c>
      <c r="K19" s="310">
        <v>18573601985.24</v>
      </c>
    </row>
    <row r="20" spans="1:11" ht="15" customHeight="1">
      <c r="A20" s="305">
        <v>12</v>
      </c>
      <c r="B20" s="318" t="s">
        <v>552</v>
      </c>
      <c r="C20" s="318"/>
      <c r="D20" s="310">
        <v>0</v>
      </c>
      <c r="E20" s="310">
        <v>0</v>
      </c>
      <c r="F20" s="310">
        <v>0</v>
      </c>
      <c r="G20" s="310">
        <v>0</v>
      </c>
      <c r="H20" s="310">
        <v>0</v>
      </c>
      <c r="I20" s="310">
        <v>0</v>
      </c>
      <c r="J20" s="310">
        <v>0</v>
      </c>
      <c r="K20" s="310">
        <v>0</v>
      </c>
    </row>
    <row r="21" spans="1:11" ht="14.25" customHeight="1">
      <c r="A21" s="305">
        <v>13</v>
      </c>
      <c r="B21" s="318" t="s">
        <v>551</v>
      </c>
      <c r="C21" s="318"/>
      <c r="D21" s="310">
        <v>0</v>
      </c>
      <c r="E21" s="310">
        <v>0</v>
      </c>
      <c r="F21" s="310">
        <v>0</v>
      </c>
      <c r="G21" s="310">
        <v>0</v>
      </c>
      <c r="H21" s="310">
        <v>0</v>
      </c>
      <c r="I21" s="310">
        <v>0</v>
      </c>
      <c r="J21" s="310">
        <v>0</v>
      </c>
      <c r="K21" s="310">
        <v>0</v>
      </c>
    </row>
    <row r="22" spans="1:11" ht="14.25" customHeight="1">
      <c r="A22" s="305">
        <v>14</v>
      </c>
      <c r="B22" s="318" t="s">
        <v>550</v>
      </c>
      <c r="C22" s="318"/>
      <c r="D22" s="310">
        <v>0</v>
      </c>
      <c r="E22" s="310">
        <v>0</v>
      </c>
      <c r="F22" s="310">
        <v>0</v>
      </c>
      <c r="G22" s="310">
        <v>0</v>
      </c>
      <c r="H22" s="310">
        <v>0</v>
      </c>
      <c r="I22" s="310">
        <v>0</v>
      </c>
      <c r="J22" s="310">
        <v>0</v>
      </c>
      <c r="K22" s="310">
        <v>0</v>
      </c>
    </row>
    <row r="23" spans="1:12" ht="14.25" customHeight="1">
      <c r="A23" s="305">
        <v>15</v>
      </c>
      <c r="B23" s="318" t="s">
        <v>549</v>
      </c>
      <c r="C23" s="318"/>
      <c r="D23" s="310">
        <v>0</v>
      </c>
      <c r="E23" s="310">
        <v>0</v>
      </c>
      <c r="F23" s="310">
        <v>0</v>
      </c>
      <c r="G23" s="310">
        <v>0</v>
      </c>
      <c r="H23" s="310">
        <v>0</v>
      </c>
      <c r="I23" s="310">
        <v>0</v>
      </c>
      <c r="J23" s="310">
        <v>5202311033.4</v>
      </c>
      <c r="K23" s="310">
        <v>5202311033.4</v>
      </c>
      <c r="L23" s="147"/>
    </row>
    <row r="24" spans="1:11" ht="14.25" customHeight="1">
      <c r="A24" s="305">
        <v>16</v>
      </c>
      <c r="B24" s="318" t="s">
        <v>341</v>
      </c>
      <c r="C24" s="318"/>
      <c r="D24" s="310">
        <v>0</v>
      </c>
      <c r="E24" s="310">
        <v>0</v>
      </c>
      <c r="F24" s="310">
        <v>0</v>
      </c>
      <c r="G24" s="310">
        <v>0</v>
      </c>
      <c r="H24" s="310">
        <v>0</v>
      </c>
      <c r="I24" s="310">
        <v>0</v>
      </c>
      <c r="J24" s="310">
        <v>0</v>
      </c>
      <c r="K24" s="310">
        <v>0</v>
      </c>
    </row>
    <row r="25" spans="1:12" ht="15" customHeight="1">
      <c r="A25" s="305">
        <v>17</v>
      </c>
      <c r="B25" s="318" t="s">
        <v>1647</v>
      </c>
      <c r="C25" s="318"/>
      <c r="D25" s="310">
        <v>248291505</v>
      </c>
      <c r="E25" s="310">
        <v>0</v>
      </c>
      <c r="F25" s="310">
        <v>0</v>
      </c>
      <c r="G25" s="310">
        <v>388236914.95</v>
      </c>
      <c r="H25" s="310">
        <v>0</v>
      </c>
      <c r="I25" s="310">
        <v>0</v>
      </c>
      <c r="J25" s="310">
        <v>23139384598.69</v>
      </c>
      <c r="K25" s="310">
        <v>23775913018.64</v>
      </c>
      <c r="L25" s="147"/>
    </row>
    <row r="26" spans="1:11" ht="1.5" customHeight="1">
      <c r="A26" s="203"/>
      <c r="B26" s="203"/>
      <c r="C26" s="203"/>
      <c r="D26" s="203"/>
      <c r="E26" s="203"/>
      <c r="F26" s="203"/>
      <c r="G26" s="203"/>
      <c r="H26" s="203"/>
      <c r="I26" s="203"/>
      <c r="J26" s="203"/>
      <c r="K26" s="203"/>
    </row>
    <row r="27" spans="1:11" ht="16.5" customHeight="1">
      <c r="A27" s="122"/>
      <c r="B27" s="122"/>
      <c r="C27" s="122"/>
      <c r="D27" s="122"/>
      <c r="E27" s="122"/>
      <c r="F27" s="122"/>
      <c r="G27" s="122"/>
      <c r="H27" s="122"/>
      <c r="I27" s="122"/>
      <c r="J27" s="122"/>
      <c r="K27" s="122"/>
    </row>
    <row r="28" spans="1:11" ht="23.25" customHeight="1">
      <c r="A28" s="197" t="s">
        <v>65</v>
      </c>
      <c r="B28" s="197"/>
      <c r="C28" s="197"/>
      <c r="D28" s="197"/>
      <c r="E28" s="204" t="s">
        <v>547</v>
      </c>
      <c r="F28" s="204"/>
      <c r="G28" s="196" t="s">
        <v>130</v>
      </c>
      <c r="H28" s="196"/>
      <c r="I28" s="196"/>
      <c r="J28" s="196"/>
      <c r="K28" s="196"/>
    </row>
    <row r="29" spans="1:11" ht="24" customHeight="1">
      <c r="A29" s="197" t="s">
        <v>66</v>
      </c>
      <c r="B29" s="197"/>
      <c r="C29" s="197"/>
      <c r="D29" s="197"/>
      <c r="E29" s="204" t="s">
        <v>547</v>
      </c>
      <c r="F29" s="204"/>
      <c r="G29" s="196" t="s">
        <v>1646</v>
      </c>
      <c r="H29" s="196"/>
      <c r="I29" s="196"/>
      <c r="J29" s="196"/>
      <c r="K29" s="196"/>
    </row>
  </sheetData>
  <sheetProtection/>
  <mergeCells count="30">
    <mergeCell ref="B18:C18"/>
    <mergeCell ref="B19:C19"/>
    <mergeCell ref="B20:C20"/>
    <mergeCell ref="B14:C14"/>
    <mergeCell ref="B15:C15"/>
    <mergeCell ref="B16:C16"/>
    <mergeCell ref="A2:K2"/>
    <mergeCell ref="A4:K4"/>
    <mergeCell ref="A6:C6"/>
    <mergeCell ref="B8:C8"/>
    <mergeCell ref="B9:C9"/>
    <mergeCell ref="B10:C10"/>
    <mergeCell ref="D6:I6"/>
    <mergeCell ref="E28:F28"/>
    <mergeCell ref="E29:F29"/>
    <mergeCell ref="G28:K28"/>
    <mergeCell ref="B11:C11"/>
    <mergeCell ref="B12:C12"/>
    <mergeCell ref="B13:C13"/>
    <mergeCell ref="B21:C21"/>
    <mergeCell ref="B22:C22"/>
    <mergeCell ref="B23:C23"/>
    <mergeCell ref="B17:C17"/>
    <mergeCell ref="G29:K29"/>
    <mergeCell ref="J6:K6"/>
    <mergeCell ref="B24:C24"/>
    <mergeCell ref="B25:C25"/>
    <mergeCell ref="A26:K26"/>
    <mergeCell ref="A28:D28"/>
    <mergeCell ref="A29:D29"/>
  </mergeCells>
  <printOptions/>
  <pageMargins left="0.25" right="0.25" top="0.5" bottom="0.5" header="0.5" footer="0.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9" tint="0.7999799847602844"/>
  </sheetPr>
  <dimension ref="A1:I63"/>
  <sheetViews>
    <sheetView showGridLines="0" zoomScalePageLayoutView="0" workbookViewId="0" topLeftCell="A40">
      <selection activeCell="I55" sqref="I55"/>
    </sheetView>
  </sheetViews>
  <sheetFormatPr defaultColWidth="9.140625" defaultRowHeight="12.75"/>
  <cols>
    <col min="1" max="1" width="8.28125" style="149" customWidth="1"/>
    <col min="2" max="2" width="34.00390625" style="149" customWidth="1"/>
    <col min="3" max="3" width="14.00390625" style="149" customWidth="1"/>
    <col min="4" max="4" width="1.7109375" style="149" customWidth="1"/>
    <col min="5" max="5" width="17.140625" style="149" customWidth="1"/>
    <col min="6" max="6" width="17.00390625" style="149" customWidth="1"/>
    <col min="7" max="7" width="0.13671875" style="149" customWidth="1"/>
    <col min="8" max="8" width="18.7109375" style="149" bestFit="1" customWidth="1"/>
    <col min="9" max="9" width="11.57421875" style="149" bestFit="1" customWidth="1"/>
    <col min="10" max="16384" width="8.8515625" style="149" customWidth="1"/>
  </cols>
  <sheetData>
    <row r="1" spans="1:7" ht="18" customHeight="1">
      <c r="A1" s="148"/>
      <c r="B1" s="148"/>
      <c r="C1" s="148"/>
      <c r="D1" s="148"/>
      <c r="E1" s="148"/>
      <c r="F1" s="148"/>
      <c r="G1" s="148"/>
    </row>
    <row r="2" spans="1:7" ht="18" customHeight="1">
      <c r="A2" s="199" t="s">
        <v>0</v>
      </c>
      <c r="B2" s="199"/>
      <c r="C2" s="199"/>
      <c r="D2" s="199"/>
      <c r="E2" s="199"/>
      <c r="F2" s="199"/>
      <c r="G2" s="199"/>
    </row>
    <row r="3" spans="1:7" ht="10.5" customHeight="1">
      <c r="A3" s="148"/>
      <c r="B3" s="148"/>
      <c r="C3" s="148"/>
      <c r="D3" s="148"/>
      <c r="E3" s="148"/>
      <c r="F3" s="148"/>
      <c r="G3" s="148"/>
    </row>
    <row r="4" spans="1:7" ht="18" customHeight="1">
      <c r="A4" s="206" t="s">
        <v>628</v>
      </c>
      <c r="B4" s="206"/>
      <c r="C4" s="206"/>
      <c r="D4" s="206"/>
      <c r="E4" s="206"/>
      <c r="F4" s="206"/>
      <c r="G4" s="206"/>
    </row>
    <row r="5" spans="1:7" ht="8.25" customHeight="1">
      <c r="A5" s="148"/>
      <c r="B5" s="148"/>
      <c r="C5" s="148"/>
      <c r="D5" s="148"/>
      <c r="E5" s="148"/>
      <c r="F5" s="148"/>
      <c r="G5" s="148"/>
    </row>
    <row r="6" spans="1:7" ht="12.75" customHeight="1">
      <c r="A6" s="195"/>
      <c r="B6" s="195"/>
      <c r="C6" s="195"/>
      <c r="D6" s="123" t="s">
        <v>127</v>
      </c>
      <c r="E6" s="195" t="s">
        <v>1645</v>
      </c>
      <c r="F6" s="195"/>
      <c r="G6" s="195"/>
    </row>
    <row r="7" spans="1:7" ht="13.5" customHeight="1">
      <c r="A7" s="201" t="s">
        <v>1</v>
      </c>
      <c r="B7" s="201"/>
      <c r="C7" s="201"/>
      <c r="D7" s="201"/>
      <c r="E7" s="201"/>
      <c r="F7" s="201"/>
      <c r="G7" s="201"/>
    </row>
    <row r="8" spans="1:7" ht="24.75" customHeight="1">
      <c r="A8" s="305" t="s">
        <v>2</v>
      </c>
      <c r="B8" s="304" t="s">
        <v>188</v>
      </c>
      <c r="C8" s="304"/>
      <c r="D8" s="304"/>
      <c r="E8" s="305" t="s">
        <v>351</v>
      </c>
      <c r="F8" s="304" t="s">
        <v>541</v>
      </c>
      <c r="G8" s="304"/>
    </row>
    <row r="9" spans="1:7" s="153" customFormat="1" ht="12.75" customHeight="1">
      <c r="A9" s="319" t="s">
        <v>3</v>
      </c>
      <c r="B9" s="318" t="s">
        <v>627</v>
      </c>
      <c r="C9" s="318"/>
      <c r="D9" s="318"/>
      <c r="E9" s="310">
        <v>0</v>
      </c>
      <c r="F9" s="310">
        <v>0</v>
      </c>
      <c r="G9" s="320"/>
    </row>
    <row r="10" spans="1:7" ht="13.5" customHeight="1">
      <c r="A10" s="319" t="s">
        <v>4</v>
      </c>
      <c r="B10" s="318" t="s">
        <v>587</v>
      </c>
      <c r="C10" s="318"/>
      <c r="D10" s="318"/>
      <c r="E10" s="310">
        <v>162724268378.19</v>
      </c>
      <c r="F10" s="310">
        <f>SUM(F11:F16)</f>
        <v>214090131384.586</v>
      </c>
      <c r="G10" s="320"/>
    </row>
    <row r="11" spans="1:8" ht="12.75" customHeight="1">
      <c r="A11" s="319" t="s">
        <v>5</v>
      </c>
      <c r="B11" s="318" t="s">
        <v>626</v>
      </c>
      <c r="C11" s="318"/>
      <c r="D11" s="318"/>
      <c r="E11" s="310">
        <v>162712559480.71002</v>
      </c>
      <c r="F11" s="310">
        <v>214076005223.586</v>
      </c>
      <c r="G11" s="320"/>
      <c r="H11" s="150"/>
    </row>
    <row r="12" spans="1:8" ht="12.75" customHeight="1">
      <c r="A12" s="319" t="s">
        <v>6</v>
      </c>
      <c r="B12" s="318" t="s">
        <v>625</v>
      </c>
      <c r="C12" s="318"/>
      <c r="D12" s="318"/>
      <c r="E12" s="310">
        <v>0</v>
      </c>
      <c r="F12" s="310"/>
      <c r="G12" s="320"/>
      <c r="H12" s="152"/>
    </row>
    <row r="13" spans="1:7" ht="13.5" customHeight="1">
      <c r="A13" s="319" t="s">
        <v>7</v>
      </c>
      <c r="B13" s="318" t="s">
        <v>624</v>
      </c>
      <c r="C13" s="318"/>
      <c r="D13" s="318"/>
      <c r="E13" s="310">
        <v>4500000</v>
      </c>
      <c r="F13" s="310"/>
      <c r="G13" s="320"/>
    </row>
    <row r="14" spans="1:7" ht="12.75" customHeight="1">
      <c r="A14" s="319" t="s">
        <v>8</v>
      </c>
      <c r="B14" s="318" t="s">
        <v>623</v>
      </c>
      <c r="C14" s="318"/>
      <c r="D14" s="318"/>
      <c r="E14" s="310">
        <v>54545.45</v>
      </c>
      <c r="F14" s="310"/>
      <c r="G14" s="320"/>
    </row>
    <row r="15" spans="1:7" ht="12.75" customHeight="1">
      <c r="A15" s="319" t="s">
        <v>9</v>
      </c>
      <c r="B15" s="318" t="s">
        <v>622</v>
      </c>
      <c r="C15" s="318"/>
      <c r="D15" s="318"/>
      <c r="E15" s="310">
        <v>0</v>
      </c>
      <c r="F15" s="310"/>
      <c r="G15" s="320"/>
    </row>
    <row r="16" spans="1:7" ht="13.5" customHeight="1">
      <c r="A16" s="319" t="s">
        <v>10</v>
      </c>
      <c r="B16" s="318" t="s">
        <v>621</v>
      </c>
      <c r="C16" s="318"/>
      <c r="D16" s="318"/>
      <c r="E16" s="310">
        <v>7154352.03</v>
      </c>
      <c r="F16" s="310">
        <v>14126161</v>
      </c>
      <c r="G16" s="320"/>
    </row>
    <row r="17" spans="1:7" ht="12.75" customHeight="1">
      <c r="A17" s="319" t="s">
        <v>16</v>
      </c>
      <c r="B17" s="318" t="s">
        <v>578</v>
      </c>
      <c r="C17" s="318"/>
      <c r="D17" s="318"/>
      <c r="E17" s="310">
        <v>-75506068507.12</v>
      </c>
      <c r="F17" s="310">
        <f>SUM(F18:F26)</f>
        <v>-125111083113.45102</v>
      </c>
      <c r="G17" s="320"/>
    </row>
    <row r="18" spans="1:7" ht="12.75" customHeight="1">
      <c r="A18" s="319" t="s">
        <v>17</v>
      </c>
      <c r="B18" s="318" t="s">
        <v>620</v>
      </c>
      <c r="C18" s="318"/>
      <c r="D18" s="318"/>
      <c r="E18" s="310">
        <v>-5905874475.63</v>
      </c>
      <c r="F18" s="310">
        <v>-12790125938.9</v>
      </c>
      <c r="G18" s="320"/>
    </row>
    <row r="19" spans="1:7" ht="13.5" customHeight="1">
      <c r="A19" s="319" t="s">
        <v>18</v>
      </c>
      <c r="B19" s="318" t="s">
        <v>619</v>
      </c>
      <c r="C19" s="318"/>
      <c r="D19" s="318"/>
      <c r="E19" s="310">
        <v>-1556782084.42</v>
      </c>
      <c r="F19" s="310">
        <v>-3073614670.99</v>
      </c>
      <c r="G19" s="320"/>
    </row>
    <row r="20" spans="1:7" ht="12.75" customHeight="1">
      <c r="A20" s="319" t="s">
        <v>19</v>
      </c>
      <c r="B20" s="318" t="s">
        <v>618</v>
      </c>
      <c r="C20" s="318"/>
      <c r="D20" s="318"/>
      <c r="E20" s="310">
        <v>-60189676074.4</v>
      </c>
      <c r="F20" s="310">
        <v>-46291798892.51</v>
      </c>
      <c r="G20" s="320"/>
    </row>
    <row r="21" spans="1:7" ht="12.75" customHeight="1">
      <c r="A21" s="319" t="s">
        <v>20</v>
      </c>
      <c r="B21" s="318" t="s">
        <v>617</v>
      </c>
      <c r="C21" s="318"/>
      <c r="D21" s="318"/>
      <c r="E21" s="310">
        <v>0</v>
      </c>
      <c r="F21" s="310">
        <v>-300430186.771</v>
      </c>
      <c r="G21" s="320"/>
    </row>
    <row r="22" spans="1:7" ht="13.5" customHeight="1">
      <c r="A22" s="319" t="s">
        <v>21</v>
      </c>
      <c r="B22" s="318" t="s">
        <v>616</v>
      </c>
      <c r="C22" s="318"/>
      <c r="D22" s="318"/>
      <c r="E22" s="310">
        <v>-470961604.36</v>
      </c>
      <c r="F22" s="310">
        <v>-50233952441.42</v>
      </c>
      <c r="G22" s="320"/>
    </row>
    <row r="23" spans="1:7" ht="12.75" customHeight="1">
      <c r="A23" s="319" t="s">
        <v>22</v>
      </c>
      <c r="B23" s="318" t="s">
        <v>615</v>
      </c>
      <c r="C23" s="318"/>
      <c r="D23" s="318"/>
      <c r="E23" s="310">
        <v>-3825278534.24</v>
      </c>
      <c r="F23" s="310">
        <v>-6315489175.82</v>
      </c>
      <c r="G23" s="320"/>
    </row>
    <row r="24" spans="1:7" ht="12.75" customHeight="1">
      <c r="A24" s="319" t="s">
        <v>23</v>
      </c>
      <c r="B24" s="318" t="s">
        <v>614</v>
      </c>
      <c r="C24" s="318"/>
      <c r="D24" s="318"/>
      <c r="E24" s="310">
        <v>-3494513688.16</v>
      </c>
      <c r="F24" s="310">
        <v>-6001598313.02</v>
      </c>
      <c r="G24" s="320"/>
    </row>
    <row r="25" spans="1:7" ht="13.5" customHeight="1">
      <c r="A25" s="319" t="s">
        <v>24</v>
      </c>
      <c r="B25" s="318" t="s">
        <v>613</v>
      </c>
      <c r="C25" s="318"/>
      <c r="D25" s="318"/>
      <c r="E25" s="310">
        <v>0</v>
      </c>
      <c r="F25" s="310">
        <v>-52092562.6</v>
      </c>
      <c r="G25" s="320"/>
    </row>
    <row r="26" spans="1:7" ht="12.75" customHeight="1">
      <c r="A26" s="319" t="s">
        <v>25</v>
      </c>
      <c r="B26" s="318" t="s">
        <v>612</v>
      </c>
      <c r="C26" s="318"/>
      <c r="D26" s="318"/>
      <c r="E26" s="310">
        <v>-62982045.91</v>
      </c>
      <c r="F26" s="310">
        <v>-51980931.419999994</v>
      </c>
      <c r="G26" s="320"/>
    </row>
    <row r="27" spans="1:7" ht="12.75" customHeight="1">
      <c r="A27" s="319" t="s">
        <v>27</v>
      </c>
      <c r="B27" s="318" t="s">
        <v>611</v>
      </c>
      <c r="C27" s="318"/>
      <c r="D27" s="318"/>
      <c r="E27" s="310">
        <v>87218199871.07</v>
      </c>
      <c r="F27" s="310">
        <f>+F17+F10</f>
        <v>88979048271.13498</v>
      </c>
      <c r="G27" s="320"/>
    </row>
    <row r="28" spans="1:7" s="153" customFormat="1" ht="13.5" customHeight="1">
      <c r="A28" s="319" t="s">
        <v>28</v>
      </c>
      <c r="B28" s="318" t="s">
        <v>610</v>
      </c>
      <c r="C28" s="318"/>
      <c r="D28" s="318"/>
      <c r="E28" s="310">
        <v>0</v>
      </c>
      <c r="F28" s="310"/>
      <c r="G28" s="320"/>
    </row>
    <row r="29" spans="1:7" ht="12.75" customHeight="1">
      <c r="A29" s="319" t="s">
        <v>29</v>
      </c>
      <c r="B29" s="318" t="s">
        <v>587</v>
      </c>
      <c r="C29" s="318"/>
      <c r="D29" s="318"/>
      <c r="E29" s="310">
        <v>3169680400</v>
      </c>
      <c r="F29" s="310">
        <f>SUM(F30:F36)</f>
        <v>19767333339.324013</v>
      </c>
      <c r="G29" s="320"/>
    </row>
    <row r="30" spans="1:7" ht="12.75" customHeight="1">
      <c r="A30" s="319" t="s">
        <v>30</v>
      </c>
      <c r="B30" s="318" t="s">
        <v>609</v>
      </c>
      <c r="C30" s="318"/>
      <c r="D30" s="318"/>
      <c r="E30" s="310">
        <v>0</v>
      </c>
      <c r="F30" s="310"/>
      <c r="G30" s="320"/>
    </row>
    <row r="31" spans="1:7" ht="13.5" customHeight="1">
      <c r="A31" s="319" t="s">
        <v>44</v>
      </c>
      <c r="B31" s="318" t="s">
        <v>608</v>
      </c>
      <c r="C31" s="318"/>
      <c r="D31" s="318"/>
      <c r="E31" s="310">
        <v>0</v>
      </c>
      <c r="F31" s="310"/>
      <c r="G31" s="320"/>
    </row>
    <row r="32" spans="1:7" ht="12.75" customHeight="1">
      <c r="A32" s="319" t="s">
        <v>607</v>
      </c>
      <c r="B32" s="318" t="s">
        <v>606</v>
      </c>
      <c r="C32" s="318"/>
      <c r="D32" s="318"/>
      <c r="E32" s="310">
        <v>0</v>
      </c>
      <c r="F32" s="310"/>
      <c r="G32" s="320"/>
    </row>
    <row r="33" spans="1:7" ht="12.75" customHeight="1">
      <c r="A33" s="319" t="s">
        <v>605</v>
      </c>
      <c r="B33" s="318" t="s">
        <v>604</v>
      </c>
      <c r="C33" s="318"/>
      <c r="D33" s="318"/>
      <c r="E33" s="310">
        <v>0</v>
      </c>
      <c r="F33" s="310"/>
      <c r="G33" s="320"/>
    </row>
    <row r="34" spans="1:7" ht="12.75" customHeight="1">
      <c r="A34" s="319" t="s">
        <v>603</v>
      </c>
      <c r="B34" s="318" t="s">
        <v>602</v>
      </c>
      <c r="C34" s="318"/>
      <c r="D34" s="318"/>
      <c r="E34" s="310">
        <v>3169680400</v>
      </c>
      <c r="F34" s="310">
        <v>19765595932.464012</v>
      </c>
      <c r="G34" s="320"/>
    </row>
    <row r="35" spans="1:7" ht="13.5" customHeight="1">
      <c r="A35" s="319" t="s">
        <v>601</v>
      </c>
      <c r="B35" s="318" t="s">
        <v>600</v>
      </c>
      <c r="C35" s="318"/>
      <c r="D35" s="318"/>
      <c r="E35" s="310">
        <v>0</v>
      </c>
      <c r="F35" s="310">
        <v>1737406.86</v>
      </c>
      <c r="G35" s="320"/>
    </row>
    <row r="36" spans="1:7" ht="12.75" customHeight="1">
      <c r="A36" s="319" t="s">
        <v>599</v>
      </c>
      <c r="B36" s="318" t="s">
        <v>598</v>
      </c>
      <c r="C36" s="318"/>
      <c r="D36" s="318"/>
      <c r="E36" s="310">
        <v>0</v>
      </c>
      <c r="F36" s="310"/>
      <c r="G36" s="320"/>
    </row>
    <row r="37" spans="1:7" ht="12.75" customHeight="1">
      <c r="A37" s="319" t="s">
        <v>51</v>
      </c>
      <c r="B37" s="318" t="s">
        <v>578</v>
      </c>
      <c r="C37" s="318"/>
      <c r="D37" s="318"/>
      <c r="E37" s="310">
        <v>-100379302293.42</v>
      </c>
      <c r="F37" s="310">
        <f>SUM(F38:F42)</f>
        <v>-111371395704.03</v>
      </c>
      <c r="G37" s="320"/>
    </row>
    <row r="38" spans="1:7" ht="13.5" customHeight="1">
      <c r="A38" s="319" t="s">
        <v>476</v>
      </c>
      <c r="B38" s="318" t="s">
        <v>597</v>
      </c>
      <c r="C38" s="318"/>
      <c r="D38" s="318"/>
      <c r="E38" s="310">
        <v>0</v>
      </c>
      <c r="F38" s="310">
        <v>-20631848823.047</v>
      </c>
      <c r="G38" s="320"/>
    </row>
    <row r="39" spans="1:7" ht="12.75" customHeight="1">
      <c r="A39" s="319" t="s">
        <v>478</v>
      </c>
      <c r="B39" s="318" t="s">
        <v>596</v>
      </c>
      <c r="C39" s="318"/>
      <c r="D39" s="318"/>
      <c r="E39" s="310">
        <v>0</v>
      </c>
      <c r="F39" s="310">
        <v>-133907580.004</v>
      </c>
      <c r="G39" s="320"/>
    </row>
    <row r="40" spans="1:7" ht="12.75" customHeight="1">
      <c r="A40" s="319" t="s">
        <v>595</v>
      </c>
      <c r="B40" s="318" t="s">
        <v>594</v>
      </c>
      <c r="C40" s="318"/>
      <c r="D40" s="318"/>
      <c r="E40" s="310">
        <v>0</v>
      </c>
      <c r="F40" s="310"/>
      <c r="G40" s="320"/>
    </row>
    <row r="41" spans="1:7" ht="13.5" customHeight="1">
      <c r="A41" s="319" t="s">
        <v>593</v>
      </c>
      <c r="B41" s="318" t="s">
        <v>592</v>
      </c>
      <c r="C41" s="318"/>
      <c r="D41" s="318"/>
      <c r="E41" s="310">
        <v>0</v>
      </c>
      <c r="F41" s="310"/>
      <c r="G41" s="320"/>
    </row>
    <row r="42" spans="1:7" ht="12.75" customHeight="1">
      <c r="A42" s="319" t="s">
        <v>591</v>
      </c>
      <c r="B42" s="318" t="s">
        <v>590</v>
      </c>
      <c r="C42" s="318"/>
      <c r="D42" s="318"/>
      <c r="E42" s="310">
        <v>-100379302293.42</v>
      </c>
      <c r="F42" s="310">
        <v>-90605639300.979</v>
      </c>
      <c r="G42" s="320"/>
    </row>
    <row r="43" spans="1:7" ht="12.75" customHeight="1">
      <c r="A43" s="319" t="s">
        <v>52</v>
      </c>
      <c r="B43" s="318" t="s">
        <v>589</v>
      </c>
      <c r="C43" s="318"/>
      <c r="D43" s="318"/>
      <c r="E43" s="310">
        <v>-97209621893.42</v>
      </c>
      <c r="F43" s="310">
        <f>+F37+F29</f>
        <v>-91604062364.706</v>
      </c>
      <c r="G43" s="320"/>
    </row>
    <row r="44" spans="1:7" s="153" customFormat="1" ht="13.5" customHeight="1">
      <c r="A44" s="319" t="s">
        <v>538</v>
      </c>
      <c r="B44" s="318" t="s">
        <v>588</v>
      </c>
      <c r="C44" s="318"/>
      <c r="D44" s="318"/>
      <c r="E44" s="310">
        <v>0</v>
      </c>
      <c r="F44" s="310"/>
      <c r="G44" s="320"/>
    </row>
    <row r="45" spans="1:7" ht="12.75" customHeight="1">
      <c r="A45" s="319" t="s">
        <v>546</v>
      </c>
      <c r="B45" s="318" t="s">
        <v>587</v>
      </c>
      <c r="C45" s="318"/>
      <c r="D45" s="318"/>
      <c r="E45" s="310">
        <v>137405216092.68</v>
      </c>
      <c r="F45" s="310">
        <f>SUM(F46:F49)</f>
        <v>180245878366.4</v>
      </c>
      <c r="G45" s="320"/>
    </row>
    <row r="46" spans="1:7" ht="12.75" customHeight="1">
      <c r="A46" s="319" t="s">
        <v>586</v>
      </c>
      <c r="B46" s="318" t="s">
        <v>585</v>
      </c>
      <c r="C46" s="318"/>
      <c r="D46" s="318"/>
      <c r="E46" s="310">
        <v>137404282286.62</v>
      </c>
      <c r="F46" s="310">
        <v>180236150000</v>
      </c>
      <c r="G46" s="320"/>
    </row>
    <row r="47" spans="1:7" ht="13.5" customHeight="1">
      <c r="A47" s="319" t="s">
        <v>584</v>
      </c>
      <c r="B47" s="318" t="s">
        <v>583</v>
      </c>
      <c r="C47" s="318"/>
      <c r="D47" s="318"/>
      <c r="E47" s="310">
        <v>0</v>
      </c>
      <c r="F47" s="310"/>
      <c r="G47" s="320"/>
    </row>
    <row r="48" spans="1:7" ht="12.75" customHeight="1">
      <c r="A48" s="319" t="s">
        <v>582</v>
      </c>
      <c r="B48" s="318" t="s">
        <v>581</v>
      </c>
      <c r="C48" s="318"/>
      <c r="D48" s="318"/>
      <c r="E48" s="310">
        <v>0</v>
      </c>
      <c r="F48" s="310"/>
      <c r="G48" s="320"/>
    </row>
    <row r="49" spans="1:7" ht="12.75" customHeight="1">
      <c r="A49" s="319" t="s">
        <v>580</v>
      </c>
      <c r="B49" s="318" t="s">
        <v>579</v>
      </c>
      <c r="C49" s="318"/>
      <c r="D49" s="318"/>
      <c r="E49" s="310">
        <v>933806.06</v>
      </c>
      <c r="F49" s="310">
        <v>9728366.4</v>
      </c>
      <c r="G49" s="320"/>
    </row>
    <row r="50" spans="1:7" ht="13.5" customHeight="1">
      <c r="A50" s="319" t="s">
        <v>545</v>
      </c>
      <c r="B50" s="318" t="s">
        <v>578</v>
      </c>
      <c r="C50" s="318"/>
      <c r="D50" s="318"/>
      <c r="E50" s="310">
        <v>-126757391843.83</v>
      </c>
      <c r="F50" s="310">
        <f>SUM(F51:F55)</f>
        <v>-175060869408.17</v>
      </c>
      <c r="G50" s="320"/>
    </row>
    <row r="51" spans="1:7" ht="12.75" customHeight="1">
      <c r="A51" s="319" t="s">
        <v>577</v>
      </c>
      <c r="B51" s="318" t="s">
        <v>576</v>
      </c>
      <c r="C51" s="318"/>
      <c r="D51" s="318"/>
      <c r="E51" s="310">
        <v>-126756307991.58</v>
      </c>
      <c r="F51" s="310">
        <v>-175034118065.15002</v>
      </c>
      <c r="G51" s="320"/>
    </row>
    <row r="52" spans="1:7" ht="12.75" customHeight="1">
      <c r="A52" s="319" t="s">
        <v>575</v>
      </c>
      <c r="B52" s="318" t="s">
        <v>574</v>
      </c>
      <c r="C52" s="318"/>
      <c r="D52" s="318"/>
      <c r="E52" s="310">
        <v>0</v>
      </c>
      <c r="F52" s="310"/>
      <c r="G52" s="320"/>
    </row>
    <row r="53" spans="1:7" ht="13.5" customHeight="1">
      <c r="A53" s="319" t="s">
        <v>573</v>
      </c>
      <c r="B53" s="318" t="s">
        <v>572</v>
      </c>
      <c r="C53" s="318"/>
      <c r="D53" s="318"/>
      <c r="E53" s="310">
        <v>0</v>
      </c>
      <c r="F53" s="310"/>
      <c r="G53" s="320"/>
    </row>
    <row r="54" spans="1:7" ht="12.75" customHeight="1">
      <c r="A54" s="319" t="s">
        <v>571</v>
      </c>
      <c r="B54" s="318" t="s">
        <v>570</v>
      </c>
      <c r="C54" s="318"/>
      <c r="D54" s="318"/>
      <c r="E54" s="310">
        <v>0</v>
      </c>
      <c r="F54" s="310"/>
      <c r="G54" s="320"/>
    </row>
    <row r="55" spans="1:7" ht="12.75" customHeight="1">
      <c r="A55" s="319" t="s">
        <v>569</v>
      </c>
      <c r="B55" s="318" t="s">
        <v>568</v>
      </c>
      <c r="C55" s="318"/>
      <c r="D55" s="318"/>
      <c r="E55" s="310">
        <v>-1083852.25</v>
      </c>
      <c r="F55" s="310">
        <v>-26751343.02</v>
      </c>
      <c r="G55" s="320"/>
    </row>
    <row r="56" spans="1:7" ht="13.5" customHeight="1">
      <c r="A56" s="319" t="s">
        <v>544</v>
      </c>
      <c r="B56" s="318" t="s">
        <v>567</v>
      </c>
      <c r="C56" s="318"/>
      <c r="D56" s="318"/>
      <c r="E56" s="310">
        <v>10647824248.85</v>
      </c>
      <c r="F56" s="310">
        <f>+F45+F50</f>
        <v>5185008958.22998</v>
      </c>
      <c r="G56" s="320"/>
    </row>
    <row r="57" spans="1:7" ht="12.75" customHeight="1">
      <c r="A57" s="319" t="s">
        <v>536</v>
      </c>
      <c r="B57" s="318" t="s">
        <v>566</v>
      </c>
      <c r="C57" s="318"/>
      <c r="D57" s="318"/>
      <c r="E57" s="310">
        <v>656402226.5</v>
      </c>
      <c r="F57" s="310">
        <f>+F27+F43+F56</f>
        <v>2559994864.658966</v>
      </c>
      <c r="G57" s="320"/>
    </row>
    <row r="58" spans="1:9" ht="12.75" customHeight="1">
      <c r="A58" s="319" t="s">
        <v>534</v>
      </c>
      <c r="B58" s="318" t="s">
        <v>565</v>
      </c>
      <c r="C58" s="318"/>
      <c r="D58" s="318"/>
      <c r="E58" s="310">
        <v>97898395.78</v>
      </c>
      <c r="F58" s="310">
        <v>754300622.28</v>
      </c>
      <c r="G58" s="320"/>
      <c r="H58" s="151"/>
      <c r="I58" s="151"/>
    </row>
    <row r="59" spans="1:9" ht="12.75" customHeight="1">
      <c r="A59" s="319" t="s">
        <v>532</v>
      </c>
      <c r="B59" s="318" t="s">
        <v>564</v>
      </c>
      <c r="C59" s="318"/>
      <c r="D59" s="318"/>
      <c r="E59" s="310">
        <v>754300622.28</v>
      </c>
      <c r="F59" s="310">
        <v>3314295486.938966</v>
      </c>
      <c r="G59" s="320"/>
      <c r="H59" s="151"/>
      <c r="I59" s="151"/>
    </row>
    <row r="60" spans="1:7" ht="1.5" customHeight="1">
      <c r="A60" s="202"/>
      <c r="B60" s="202"/>
      <c r="C60" s="202"/>
      <c r="D60" s="202"/>
      <c r="E60" s="202"/>
      <c r="F60" s="202"/>
      <c r="G60" s="202"/>
    </row>
    <row r="61" spans="1:7" ht="6.75" customHeight="1">
      <c r="A61" s="148"/>
      <c r="B61" s="148"/>
      <c r="C61" s="148"/>
      <c r="D61" s="148"/>
      <c r="E61" s="148"/>
      <c r="F61" s="148"/>
      <c r="G61" s="148"/>
    </row>
    <row r="62" spans="1:7" ht="14.25" customHeight="1">
      <c r="A62" s="205" t="s">
        <v>65</v>
      </c>
      <c r="B62" s="205"/>
      <c r="C62" s="208" t="s">
        <v>128</v>
      </c>
      <c r="D62" s="208"/>
      <c r="E62" s="209" t="s">
        <v>130</v>
      </c>
      <c r="F62" s="209"/>
      <c r="G62" s="209"/>
    </row>
    <row r="63" spans="1:7" ht="14.25" customHeight="1">
      <c r="A63" s="205" t="s">
        <v>66</v>
      </c>
      <c r="B63" s="205"/>
      <c r="C63" s="208" t="s">
        <v>128</v>
      </c>
      <c r="D63" s="208"/>
      <c r="E63" s="209" t="s">
        <v>1646</v>
      </c>
      <c r="F63" s="209"/>
      <c r="G63" s="209"/>
    </row>
  </sheetData>
  <sheetProtection/>
  <mergeCells count="65">
    <mergeCell ref="B58:D58"/>
    <mergeCell ref="B59:D59"/>
    <mergeCell ref="A60:G60"/>
    <mergeCell ref="C62:D62"/>
    <mergeCell ref="E62:G62"/>
    <mergeCell ref="C63:D63"/>
    <mergeCell ref="E63:G63"/>
    <mergeCell ref="A62:B62"/>
    <mergeCell ref="B51:D51"/>
    <mergeCell ref="B52:D52"/>
    <mergeCell ref="B53:D53"/>
    <mergeCell ref="B54:D54"/>
    <mergeCell ref="B55:D55"/>
    <mergeCell ref="B56:D56"/>
    <mergeCell ref="B57:D57"/>
    <mergeCell ref="B42:D42"/>
    <mergeCell ref="B46:D46"/>
    <mergeCell ref="B47:D47"/>
    <mergeCell ref="B48:D48"/>
    <mergeCell ref="B49:D49"/>
    <mergeCell ref="B50:D50"/>
    <mergeCell ref="B43:D43"/>
    <mergeCell ref="B44:D44"/>
    <mergeCell ref="B45:D45"/>
    <mergeCell ref="B41:D41"/>
    <mergeCell ref="B32:D32"/>
    <mergeCell ref="B33:D33"/>
    <mergeCell ref="B34:D34"/>
    <mergeCell ref="B35:D35"/>
    <mergeCell ref="B36:D36"/>
    <mergeCell ref="B29:D29"/>
    <mergeCell ref="B30:D30"/>
    <mergeCell ref="B37:D37"/>
    <mergeCell ref="B38:D38"/>
    <mergeCell ref="B39:D39"/>
    <mergeCell ref="B40:D40"/>
    <mergeCell ref="B15:D15"/>
    <mergeCell ref="B16:D16"/>
    <mergeCell ref="B17:D17"/>
    <mergeCell ref="B18:D18"/>
    <mergeCell ref="B19:D19"/>
    <mergeCell ref="B20:D20"/>
    <mergeCell ref="B9:D9"/>
    <mergeCell ref="B10:D10"/>
    <mergeCell ref="B11:D11"/>
    <mergeCell ref="B12:D12"/>
    <mergeCell ref="B13:D13"/>
    <mergeCell ref="B14:D14"/>
    <mergeCell ref="A2:G2"/>
    <mergeCell ref="A4:G4"/>
    <mergeCell ref="A6:C6"/>
    <mergeCell ref="E6:G6"/>
    <mergeCell ref="A7:G7"/>
    <mergeCell ref="B8:D8"/>
    <mergeCell ref="F8:G8"/>
    <mergeCell ref="A63:B63"/>
    <mergeCell ref="B21:D21"/>
    <mergeCell ref="B22:D22"/>
    <mergeCell ref="B23:D23"/>
    <mergeCell ref="B24:D24"/>
    <mergeCell ref="B31:D31"/>
    <mergeCell ref="B25:D25"/>
    <mergeCell ref="B26:D26"/>
    <mergeCell ref="B27:D27"/>
    <mergeCell ref="B28:D28"/>
  </mergeCells>
  <printOptions/>
  <pageMargins left="0.5" right="0" top="0.25" bottom="0.5"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915"/>
  <sheetViews>
    <sheetView showGridLines="0" zoomScalePageLayoutView="0" workbookViewId="0" topLeftCell="A1">
      <pane xSplit="4" ySplit="8" topLeftCell="E69" activePane="bottomRight" state="frozen"/>
      <selection pane="topLeft" activeCell="A1" sqref="A1"/>
      <selection pane="topRight" activeCell="E1" sqref="E1"/>
      <selection pane="bottomLeft" activeCell="A9" sqref="A9"/>
      <selection pane="bottomRight" activeCell="M4" sqref="A4:M5"/>
    </sheetView>
  </sheetViews>
  <sheetFormatPr defaultColWidth="9.140625" defaultRowHeight="12.75"/>
  <cols>
    <col min="1" max="1" width="13.57421875" style="132" customWidth="1"/>
    <col min="2" max="2" width="17.28125" style="132" customWidth="1"/>
    <col min="3" max="3" width="15.8515625" style="132" customWidth="1"/>
    <col min="4" max="4" width="8.140625" style="132" customWidth="1"/>
    <col min="5" max="5" width="15.8515625" style="132" customWidth="1"/>
    <col min="6" max="6" width="15.421875" style="132" customWidth="1"/>
    <col min="7" max="7" width="15.8515625" style="132" customWidth="1"/>
    <col min="8" max="8" width="15.421875" style="132" customWidth="1"/>
    <col min="9" max="9" width="15.140625" style="132" customWidth="1"/>
    <col min="10" max="10" width="15.421875" style="132" customWidth="1"/>
    <col min="11" max="16384" width="8.8515625" style="132" customWidth="1"/>
  </cols>
  <sheetData>
    <row r="1" spans="1:10" ht="25.5" customHeight="1">
      <c r="A1" s="122"/>
      <c r="B1" s="122"/>
      <c r="C1" s="122"/>
      <c r="D1" s="122"/>
      <c r="E1" s="122"/>
      <c r="F1" s="122"/>
      <c r="G1" s="122"/>
      <c r="H1" s="122"/>
      <c r="I1" s="122"/>
      <c r="J1" s="122"/>
    </row>
    <row r="2" spans="1:10" ht="18" customHeight="1">
      <c r="A2" s="213" t="s">
        <v>1617</v>
      </c>
      <c r="B2" s="213"/>
      <c r="C2" s="213"/>
      <c r="D2" s="213"/>
      <c r="E2" s="199" t="s">
        <v>0</v>
      </c>
      <c r="F2" s="199"/>
      <c r="G2" s="199"/>
      <c r="H2" s="199"/>
      <c r="I2" s="199"/>
      <c r="J2" s="199"/>
    </row>
    <row r="3" spans="1:10" ht="26.25" customHeight="1">
      <c r="A3" s="122"/>
      <c r="B3" s="122"/>
      <c r="C3" s="122"/>
      <c r="D3" s="122"/>
      <c r="E3" s="122"/>
      <c r="F3" s="122"/>
      <c r="G3" s="122"/>
      <c r="H3" s="122"/>
      <c r="I3" s="122"/>
      <c r="J3" s="122"/>
    </row>
    <row r="4" spans="1:10" ht="21.75" customHeight="1">
      <c r="A4" s="200" t="s">
        <v>1617</v>
      </c>
      <c r="B4" s="200"/>
      <c r="C4" s="200"/>
      <c r="D4" s="200"/>
      <c r="E4" s="200"/>
      <c r="F4" s="200"/>
      <c r="G4" s="200"/>
      <c r="H4" s="200"/>
      <c r="I4" s="200"/>
      <c r="J4" s="200"/>
    </row>
    <row r="5" spans="1:10" ht="14.25" customHeight="1">
      <c r="A5" s="201" t="s">
        <v>127</v>
      </c>
      <c r="B5" s="201"/>
      <c r="C5" s="201"/>
      <c r="D5" s="201"/>
      <c r="E5" s="201"/>
      <c r="F5" s="201"/>
      <c r="G5" s="201"/>
      <c r="H5" s="201"/>
      <c r="I5" s="195" t="s">
        <v>1645</v>
      </c>
      <c r="J5" s="195"/>
    </row>
    <row r="6" spans="1:10" ht="15" customHeight="1">
      <c r="A6" s="122"/>
      <c r="B6" s="122"/>
      <c r="C6" s="122"/>
      <c r="D6" s="122"/>
      <c r="E6" s="122"/>
      <c r="F6" s="122"/>
      <c r="G6" s="122"/>
      <c r="H6" s="122"/>
      <c r="I6" s="122"/>
      <c r="J6" s="122"/>
    </row>
    <row r="7" spans="1:10" ht="14.25" customHeight="1">
      <c r="A7" s="214" t="s">
        <v>1616</v>
      </c>
      <c r="B7" s="214"/>
      <c r="C7" s="163" t="s">
        <v>1615</v>
      </c>
      <c r="D7" s="163" t="s">
        <v>1614</v>
      </c>
      <c r="E7" s="198" t="s">
        <v>129</v>
      </c>
      <c r="F7" s="198"/>
      <c r="G7" s="198" t="s">
        <v>1613</v>
      </c>
      <c r="H7" s="198"/>
      <c r="I7" s="207" t="s">
        <v>132</v>
      </c>
      <c r="J7" s="207"/>
    </row>
    <row r="8" spans="1:10" ht="15" customHeight="1">
      <c r="A8" s="215"/>
      <c r="B8" s="215"/>
      <c r="C8" s="164" t="s">
        <v>1612</v>
      </c>
      <c r="D8" s="164" t="s">
        <v>1611</v>
      </c>
      <c r="E8" s="165" t="s">
        <v>1610</v>
      </c>
      <c r="F8" s="165" t="s">
        <v>1609</v>
      </c>
      <c r="G8" s="165" t="s">
        <v>1610</v>
      </c>
      <c r="H8" s="165" t="s">
        <v>1609</v>
      </c>
      <c r="I8" s="165" t="s">
        <v>1610</v>
      </c>
      <c r="J8" s="166" t="s">
        <v>1609</v>
      </c>
    </row>
    <row r="9" spans="1:10" ht="14.25" customHeight="1">
      <c r="A9" s="216" t="s">
        <v>1606</v>
      </c>
      <c r="B9" s="216"/>
      <c r="C9" s="216"/>
      <c r="D9" s="216"/>
      <c r="E9" s="216"/>
      <c r="F9" s="216"/>
      <c r="G9" s="216"/>
      <c r="H9" s="216"/>
      <c r="I9" s="216"/>
      <c r="J9" s="216"/>
    </row>
    <row r="10" spans="1:10" ht="23.25" customHeight="1">
      <c r="A10" s="212" t="s">
        <v>1608</v>
      </c>
      <c r="B10" s="212"/>
      <c r="C10" s="167" t="s">
        <v>1607</v>
      </c>
      <c r="D10" s="167" t="s">
        <v>632</v>
      </c>
      <c r="E10" s="133">
        <v>86800</v>
      </c>
      <c r="F10" s="133">
        <v>0</v>
      </c>
      <c r="G10" s="133">
        <v>9576429000</v>
      </c>
      <c r="H10" s="133">
        <v>9572783300</v>
      </c>
      <c r="I10" s="133">
        <v>3732500</v>
      </c>
      <c r="J10" s="134">
        <v>0</v>
      </c>
    </row>
    <row r="11" spans="1:10" ht="22.5" customHeight="1">
      <c r="A11" s="212" t="s">
        <v>1648</v>
      </c>
      <c r="B11" s="212"/>
      <c r="C11" s="167" t="s">
        <v>1649</v>
      </c>
      <c r="D11" s="167" t="s">
        <v>632</v>
      </c>
      <c r="E11" s="133">
        <v>0</v>
      </c>
      <c r="F11" s="133">
        <v>0</v>
      </c>
      <c r="G11" s="133">
        <v>1000000000</v>
      </c>
      <c r="H11" s="133">
        <v>1000000000</v>
      </c>
      <c r="I11" s="133">
        <v>0</v>
      </c>
      <c r="J11" s="134">
        <v>0</v>
      </c>
    </row>
    <row r="12" spans="1:10" ht="12.75" customHeight="1">
      <c r="A12" s="217" t="s">
        <v>631</v>
      </c>
      <c r="B12" s="217"/>
      <c r="C12" s="217"/>
      <c r="D12" s="217"/>
      <c r="E12" s="218">
        <v>86800</v>
      </c>
      <c r="F12" s="218">
        <v>0</v>
      </c>
      <c r="G12" s="218">
        <v>10576429000</v>
      </c>
      <c r="H12" s="218">
        <v>10572783300</v>
      </c>
      <c r="I12" s="218">
        <v>3732500</v>
      </c>
      <c r="J12" s="168">
        <v>0</v>
      </c>
    </row>
    <row r="13" spans="1:10" ht="2.25" customHeight="1">
      <c r="A13" s="217"/>
      <c r="B13" s="217"/>
      <c r="C13" s="217"/>
      <c r="D13" s="217"/>
      <c r="E13" s="218"/>
      <c r="F13" s="218"/>
      <c r="G13" s="218"/>
      <c r="H13" s="218"/>
      <c r="I13" s="218"/>
      <c r="J13" s="123"/>
    </row>
    <row r="14" spans="1:10" ht="14.25" customHeight="1">
      <c r="A14" s="216" t="s">
        <v>1606</v>
      </c>
      <c r="B14" s="216"/>
      <c r="C14" s="216"/>
      <c r="D14" s="216"/>
      <c r="E14" s="216"/>
      <c r="F14" s="216"/>
      <c r="G14" s="216"/>
      <c r="H14" s="216"/>
      <c r="I14" s="216"/>
      <c r="J14" s="216"/>
    </row>
    <row r="15" spans="1:10" ht="23.25" customHeight="1">
      <c r="A15" s="210" t="s">
        <v>1605</v>
      </c>
      <c r="B15" s="210"/>
      <c r="C15" s="167" t="s">
        <v>1604</v>
      </c>
      <c r="D15" s="167" t="s">
        <v>1560</v>
      </c>
      <c r="E15" s="133">
        <v>0</v>
      </c>
      <c r="F15" s="133">
        <v>0</v>
      </c>
      <c r="G15" s="133">
        <v>84622854</v>
      </c>
      <c r="H15" s="133">
        <v>84622854</v>
      </c>
      <c r="I15" s="133">
        <v>0</v>
      </c>
      <c r="J15" s="134">
        <v>0</v>
      </c>
    </row>
    <row r="16" spans="1:10" ht="14.25" customHeight="1">
      <c r="A16" s="211"/>
      <c r="B16" s="211"/>
      <c r="C16" s="169"/>
      <c r="D16" s="169"/>
      <c r="E16" s="170">
        <v>0</v>
      </c>
      <c r="F16" s="170">
        <v>0</v>
      </c>
      <c r="G16" s="170">
        <v>24400</v>
      </c>
      <c r="H16" s="170">
        <v>24400</v>
      </c>
      <c r="I16" s="170">
        <v>0</v>
      </c>
      <c r="J16" s="171">
        <v>0</v>
      </c>
    </row>
    <row r="17" spans="1:10" ht="23.25" customHeight="1">
      <c r="A17" s="210" t="s">
        <v>1650</v>
      </c>
      <c r="B17" s="210"/>
      <c r="C17" s="167" t="s">
        <v>1651</v>
      </c>
      <c r="D17" s="167" t="s">
        <v>849</v>
      </c>
      <c r="E17" s="133">
        <v>0</v>
      </c>
      <c r="F17" s="133">
        <v>0</v>
      </c>
      <c r="G17" s="133">
        <v>1427232.96</v>
      </c>
      <c r="H17" s="133">
        <v>88965.08</v>
      </c>
      <c r="I17" s="133">
        <v>1338267.88</v>
      </c>
      <c r="J17" s="134">
        <v>0</v>
      </c>
    </row>
    <row r="18" spans="1:10" ht="14.25" customHeight="1">
      <c r="A18" s="211"/>
      <c r="B18" s="211"/>
      <c r="C18" s="169"/>
      <c r="D18" s="169"/>
      <c r="E18" s="170">
        <v>0</v>
      </c>
      <c r="F18" s="170">
        <v>0</v>
      </c>
      <c r="G18" s="170">
        <v>2788</v>
      </c>
      <c r="H18" s="170">
        <v>0</v>
      </c>
      <c r="I18" s="170">
        <v>2788</v>
      </c>
      <c r="J18" s="171">
        <v>0</v>
      </c>
    </row>
    <row r="19" spans="1:10" ht="12" customHeight="1">
      <c r="A19" s="217" t="s">
        <v>631</v>
      </c>
      <c r="B19" s="217"/>
      <c r="C19" s="217"/>
      <c r="D19" s="217"/>
      <c r="E19" s="218">
        <v>0</v>
      </c>
      <c r="F19" s="218">
        <v>0</v>
      </c>
      <c r="G19" s="218">
        <v>86050086.96</v>
      </c>
      <c r="H19" s="218">
        <v>84711819.08</v>
      </c>
      <c r="I19" s="218">
        <v>1338267.88</v>
      </c>
      <c r="J19" s="168">
        <v>0</v>
      </c>
    </row>
    <row r="20" spans="1:10" ht="2.25" customHeight="1">
      <c r="A20" s="217"/>
      <c r="B20" s="217"/>
      <c r="C20" s="217"/>
      <c r="D20" s="217"/>
      <c r="E20" s="218"/>
      <c r="F20" s="218"/>
      <c r="G20" s="218"/>
      <c r="H20" s="218"/>
      <c r="I20" s="218"/>
      <c r="J20" s="123"/>
    </row>
    <row r="21" spans="1:10" ht="14.25" customHeight="1">
      <c r="A21" s="216" t="s">
        <v>1585</v>
      </c>
      <c r="B21" s="216"/>
      <c r="C21" s="216"/>
      <c r="D21" s="216"/>
      <c r="E21" s="216"/>
      <c r="F21" s="216"/>
      <c r="G21" s="216"/>
      <c r="H21" s="216"/>
      <c r="I21" s="216"/>
      <c r="J21" s="216"/>
    </row>
    <row r="22" spans="1:10" ht="23.25" customHeight="1">
      <c r="A22" s="212" t="s">
        <v>1603</v>
      </c>
      <c r="B22" s="212"/>
      <c r="C22" s="167" t="s">
        <v>1602</v>
      </c>
      <c r="D22" s="167" t="s">
        <v>632</v>
      </c>
      <c r="E22" s="133">
        <v>8235</v>
      </c>
      <c r="F22" s="133">
        <v>0</v>
      </c>
      <c r="G22" s="133">
        <v>0</v>
      </c>
      <c r="H22" s="133">
        <v>0</v>
      </c>
      <c r="I22" s="133">
        <v>8235</v>
      </c>
      <c r="J22" s="134">
        <v>0</v>
      </c>
    </row>
    <row r="23" spans="1:10" ht="12" customHeight="1">
      <c r="A23" s="217" t="s">
        <v>631</v>
      </c>
      <c r="B23" s="217"/>
      <c r="C23" s="217"/>
      <c r="D23" s="217"/>
      <c r="E23" s="218">
        <v>8235</v>
      </c>
      <c r="F23" s="218">
        <v>0</v>
      </c>
      <c r="G23" s="218">
        <v>0</v>
      </c>
      <c r="H23" s="218">
        <v>0</v>
      </c>
      <c r="I23" s="218">
        <v>8235</v>
      </c>
      <c r="J23" s="168">
        <v>0</v>
      </c>
    </row>
    <row r="24" spans="1:10" ht="2.25" customHeight="1">
      <c r="A24" s="217"/>
      <c r="B24" s="217"/>
      <c r="C24" s="217"/>
      <c r="D24" s="217"/>
      <c r="E24" s="218"/>
      <c r="F24" s="218"/>
      <c r="G24" s="218"/>
      <c r="H24" s="218"/>
      <c r="I24" s="218"/>
      <c r="J24" s="123"/>
    </row>
    <row r="25" spans="1:10" ht="14.25" customHeight="1">
      <c r="A25" s="216" t="s">
        <v>1580</v>
      </c>
      <c r="B25" s="216"/>
      <c r="C25" s="216"/>
      <c r="D25" s="216"/>
      <c r="E25" s="216"/>
      <c r="F25" s="216"/>
      <c r="G25" s="216"/>
      <c r="H25" s="216"/>
      <c r="I25" s="216"/>
      <c r="J25" s="216"/>
    </row>
    <row r="26" spans="1:10" ht="23.25" customHeight="1">
      <c r="A26" s="212" t="s">
        <v>1601</v>
      </c>
      <c r="B26" s="212"/>
      <c r="C26" s="167" t="s">
        <v>1600</v>
      </c>
      <c r="D26" s="167" t="s">
        <v>632</v>
      </c>
      <c r="E26" s="133">
        <v>251689629.3</v>
      </c>
      <c r="F26" s="133">
        <v>0</v>
      </c>
      <c r="G26" s="133">
        <v>304773890020.99</v>
      </c>
      <c r="H26" s="133">
        <v>305001341672.37</v>
      </c>
      <c r="I26" s="133">
        <v>24237977.92</v>
      </c>
      <c r="J26" s="134">
        <v>0</v>
      </c>
    </row>
    <row r="27" spans="1:10" ht="23.25" customHeight="1">
      <c r="A27" s="212" t="s">
        <v>1599</v>
      </c>
      <c r="B27" s="212"/>
      <c r="C27" s="167" t="s">
        <v>1598</v>
      </c>
      <c r="D27" s="167" t="s">
        <v>632</v>
      </c>
      <c r="E27" s="133">
        <v>288925.93</v>
      </c>
      <c r="F27" s="133">
        <v>0</v>
      </c>
      <c r="G27" s="133">
        <v>2740839136.84</v>
      </c>
      <c r="H27" s="133">
        <v>2741124114.23</v>
      </c>
      <c r="I27" s="133">
        <v>3948.54</v>
      </c>
      <c r="J27" s="134">
        <v>0</v>
      </c>
    </row>
    <row r="28" spans="1:10" ht="23.25" customHeight="1">
      <c r="A28" s="212" t="s">
        <v>1597</v>
      </c>
      <c r="B28" s="212"/>
      <c r="C28" s="167" t="s">
        <v>1596</v>
      </c>
      <c r="D28" s="167" t="s">
        <v>632</v>
      </c>
      <c r="E28" s="133">
        <v>385059.66</v>
      </c>
      <c r="F28" s="133">
        <v>0</v>
      </c>
      <c r="G28" s="133">
        <v>0</v>
      </c>
      <c r="H28" s="133">
        <v>0</v>
      </c>
      <c r="I28" s="133">
        <v>385059.66</v>
      </c>
      <c r="J28" s="134">
        <v>0</v>
      </c>
    </row>
    <row r="29" spans="1:10" ht="22.5" customHeight="1">
      <c r="A29" s="212" t="s">
        <v>1595</v>
      </c>
      <c r="B29" s="212"/>
      <c r="C29" s="167" t="s">
        <v>1594</v>
      </c>
      <c r="D29" s="167" t="s">
        <v>632</v>
      </c>
      <c r="E29" s="133">
        <v>496080787.32</v>
      </c>
      <c r="F29" s="133">
        <v>0</v>
      </c>
      <c r="G29" s="133">
        <v>142844194313.68</v>
      </c>
      <c r="H29" s="133">
        <v>140072446725.4</v>
      </c>
      <c r="I29" s="133">
        <v>3267828375.6</v>
      </c>
      <c r="J29" s="134">
        <v>0</v>
      </c>
    </row>
    <row r="30" spans="1:10" ht="23.25" customHeight="1">
      <c r="A30" s="212" t="s">
        <v>1593</v>
      </c>
      <c r="B30" s="212"/>
      <c r="C30" s="167" t="s">
        <v>1592</v>
      </c>
      <c r="D30" s="167" t="s">
        <v>632</v>
      </c>
      <c r="E30" s="133">
        <v>0</v>
      </c>
      <c r="F30" s="133">
        <v>0</v>
      </c>
      <c r="G30" s="133">
        <v>1852997141.38</v>
      </c>
      <c r="H30" s="133">
        <v>1852140218.08</v>
      </c>
      <c r="I30" s="133">
        <v>856923.3</v>
      </c>
      <c r="J30" s="134">
        <v>0</v>
      </c>
    </row>
    <row r="31" spans="1:10" ht="23.25" customHeight="1">
      <c r="A31" s="212" t="s">
        <v>1591</v>
      </c>
      <c r="B31" s="212"/>
      <c r="C31" s="167" t="s">
        <v>1590</v>
      </c>
      <c r="D31" s="167" t="s">
        <v>632</v>
      </c>
      <c r="E31" s="133">
        <v>686629.3</v>
      </c>
      <c r="F31" s="133">
        <v>0</v>
      </c>
      <c r="G31" s="133">
        <v>0</v>
      </c>
      <c r="H31" s="133">
        <v>0</v>
      </c>
      <c r="I31" s="133">
        <v>686629.3</v>
      </c>
      <c r="J31" s="134">
        <v>0</v>
      </c>
    </row>
    <row r="32" spans="1:10" ht="23.25" customHeight="1">
      <c r="A32" s="212" t="s">
        <v>1589</v>
      </c>
      <c r="B32" s="212"/>
      <c r="C32" s="167" t="s">
        <v>1588</v>
      </c>
      <c r="D32" s="167" t="s">
        <v>632</v>
      </c>
      <c r="E32" s="133">
        <v>0</v>
      </c>
      <c r="F32" s="133">
        <v>0</v>
      </c>
      <c r="G32" s="133">
        <v>12840036367.52</v>
      </c>
      <c r="H32" s="133">
        <v>12840036367.52</v>
      </c>
      <c r="I32" s="133">
        <v>0</v>
      </c>
      <c r="J32" s="134">
        <v>0</v>
      </c>
    </row>
    <row r="33" spans="1:10" ht="22.5" customHeight="1">
      <c r="A33" s="212" t="s">
        <v>1587</v>
      </c>
      <c r="B33" s="212"/>
      <c r="C33" s="167" t="s">
        <v>1586</v>
      </c>
      <c r="D33" s="167" t="s">
        <v>632</v>
      </c>
      <c r="E33" s="133">
        <v>379462.63</v>
      </c>
      <c r="F33" s="133">
        <v>0</v>
      </c>
      <c r="G33" s="133">
        <v>666700000</v>
      </c>
      <c r="H33" s="133">
        <v>666762304.19</v>
      </c>
      <c r="I33" s="133">
        <v>317158.44</v>
      </c>
      <c r="J33" s="134">
        <v>0</v>
      </c>
    </row>
    <row r="34" spans="1:10" ht="23.25" customHeight="1">
      <c r="A34" s="212" t="s">
        <v>1652</v>
      </c>
      <c r="B34" s="212"/>
      <c r="C34" s="167" t="s">
        <v>1653</v>
      </c>
      <c r="D34" s="167" t="s">
        <v>632</v>
      </c>
      <c r="E34" s="133">
        <v>0</v>
      </c>
      <c r="F34" s="133">
        <v>0</v>
      </c>
      <c r="G34" s="133">
        <v>8647319041.08</v>
      </c>
      <c r="H34" s="133">
        <v>8647234360.18</v>
      </c>
      <c r="I34" s="133">
        <v>84680.9</v>
      </c>
      <c r="J34" s="134">
        <v>0</v>
      </c>
    </row>
    <row r="35" spans="1:10" ht="12" customHeight="1">
      <c r="A35" s="217" t="s">
        <v>631</v>
      </c>
      <c r="B35" s="217"/>
      <c r="C35" s="217"/>
      <c r="D35" s="217"/>
      <c r="E35" s="218">
        <v>749510494.14</v>
      </c>
      <c r="F35" s="218">
        <v>0</v>
      </c>
      <c r="G35" s="218">
        <v>474365976021.49</v>
      </c>
      <c r="H35" s="218">
        <v>471821085761.97</v>
      </c>
      <c r="I35" s="218">
        <v>3294400753.66</v>
      </c>
      <c r="J35" s="168">
        <v>0</v>
      </c>
    </row>
    <row r="36" spans="1:10" ht="2.25" customHeight="1">
      <c r="A36" s="217"/>
      <c r="B36" s="217"/>
      <c r="C36" s="217"/>
      <c r="D36" s="217"/>
      <c r="E36" s="218"/>
      <c r="F36" s="218"/>
      <c r="G36" s="218"/>
      <c r="H36" s="218"/>
      <c r="I36" s="218"/>
      <c r="J36" s="123"/>
    </row>
    <row r="37" spans="1:10" ht="15" customHeight="1">
      <c r="A37" s="216" t="s">
        <v>1585</v>
      </c>
      <c r="B37" s="216"/>
      <c r="C37" s="216"/>
      <c r="D37" s="216"/>
      <c r="E37" s="216"/>
      <c r="F37" s="216"/>
      <c r="G37" s="216"/>
      <c r="H37" s="216"/>
      <c r="I37" s="216"/>
      <c r="J37" s="216"/>
    </row>
    <row r="38" spans="1:10" ht="22.5" customHeight="1">
      <c r="A38" s="210" t="s">
        <v>1584</v>
      </c>
      <c r="B38" s="210"/>
      <c r="C38" s="167" t="s">
        <v>1583</v>
      </c>
      <c r="D38" s="167" t="s">
        <v>1560</v>
      </c>
      <c r="E38" s="133">
        <v>260997.34</v>
      </c>
      <c r="F38" s="133">
        <v>0</v>
      </c>
      <c r="G38" s="133">
        <v>8974.96</v>
      </c>
      <c r="H38" s="133">
        <v>11544.32</v>
      </c>
      <c r="I38" s="133">
        <v>258427.98</v>
      </c>
      <c r="J38" s="134">
        <v>0</v>
      </c>
    </row>
    <row r="39" spans="1:10" ht="14.25" customHeight="1">
      <c r="A39" s="211"/>
      <c r="B39" s="211"/>
      <c r="C39" s="169"/>
      <c r="D39" s="169"/>
      <c r="E39" s="170">
        <v>75.77</v>
      </c>
      <c r="F39" s="170">
        <v>0</v>
      </c>
      <c r="G39" s="170">
        <v>0</v>
      </c>
      <c r="H39" s="170">
        <v>0</v>
      </c>
      <c r="I39" s="170">
        <v>75.77</v>
      </c>
      <c r="J39" s="171">
        <v>0</v>
      </c>
    </row>
    <row r="40" spans="1:10" ht="23.25" customHeight="1">
      <c r="A40" s="210" t="s">
        <v>1582</v>
      </c>
      <c r="B40" s="210"/>
      <c r="C40" s="167" t="s">
        <v>1581</v>
      </c>
      <c r="D40" s="167" t="s">
        <v>1560</v>
      </c>
      <c r="E40" s="133">
        <v>21976.55</v>
      </c>
      <c r="F40" s="133">
        <v>0</v>
      </c>
      <c r="G40" s="133">
        <v>755.72</v>
      </c>
      <c r="H40" s="133">
        <v>972.07</v>
      </c>
      <c r="I40" s="133">
        <v>21760.2</v>
      </c>
      <c r="J40" s="134">
        <v>0</v>
      </c>
    </row>
    <row r="41" spans="1:10" ht="14.25" customHeight="1">
      <c r="A41" s="211"/>
      <c r="B41" s="211"/>
      <c r="C41" s="169"/>
      <c r="D41" s="169"/>
      <c r="E41" s="170">
        <v>6.38</v>
      </c>
      <c r="F41" s="170">
        <v>0</v>
      </c>
      <c r="G41" s="170">
        <v>0</v>
      </c>
      <c r="H41" s="170">
        <v>0</v>
      </c>
      <c r="I41" s="170">
        <v>6.38</v>
      </c>
      <c r="J41" s="171">
        <v>0</v>
      </c>
    </row>
    <row r="42" spans="1:10" ht="12.75" customHeight="1">
      <c r="A42" s="217" t="s">
        <v>631</v>
      </c>
      <c r="B42" s="217"/>
      <c r="C42" s="217"/>
      <c r="D42" s="217"/>
      <c r="E42" s="218">
        <v>282973.89</v>
      </c>
      <c r="F42" s="218">
        <v>0</v>
      </c>
      <c r="G42" s="218">
        <v>9730.68</v>
      </c>
      <c r="H42" s="218">
        <v>12516.39</v>
      </c>
      <c r="I42" s="218">
        <v>280188.18</v>
      </c>
      <c r="J42" s="168">
        <v>0</v>
      </c>
    </row>
    <row r="43" spans="1:10" ht="2.25" customHeight="1">
      <c r="A43" s="217"/>
      <c r="B43" s="217"/>
      <c r="C43" s="217"/>
      <c r="D43" s="217"/>
      <c r="E43" s="218"/>
      <c r="F43" s="218"/>
      <c r="G43" s="218"/>
      <c r="H43" s="218"/>
      <c r="I43" s="218"/>
      <c r="J43" s="123"/>
    </row>
    <row r="44" spans="1:10" ht="14.25" customHeight="1">
      <c r="A44" s="216" t="s">
        <v>1580</v>
      </c>
      <c r="B44" s="216"/>
      <c r="C44" s="216"/>
      <c r="D44" s="216"/>
      <c r="E44" s="216"/>
      <c r="F44" s="216"/>
      <c r="G44" s="216"/>
      <c r="H44" s="216"/>
      <c r="I44" s="216"/>
      <c r="J44" s="216"/>
    </row>
    <row r="45" spans="1:10" ht="23.25" customHeight="1">
      <c r="A45" s="210" t="s">
        <v>1579</v>
      </c>
      <c r="B45" s="210"/>
      <c r="C45" s="167" t="s">
        <v>1578</v>
      </c>
      <c r="D45" s="167" t="s">
        <v>1560</v>
      </c>
      <c r="E45" s="133">
        <v>2851887.68</v>
      </c>
      <c r="F45" s="133">
        <v>0</v>
      </c>
      <c r="G45" s="133">
        <v>45175038.62</v>
      </c>
      <c r="H45" s="133">
        <v>34995327.84</v>
      </c>
      <c r="I45" s="133">
        <v>13031598.46</v>
      </c>
      <c r="J45" s="134">
        <v>0</v>
      </c>
    </row>
    <row r="46" spans="1:10" ht="14.25" customHeight="1">
      <c r="A46" s="211"/>
      <c r="B46" s="211"/>
      <c r="C46" s="169"/>
      <c r="D46" s="169"/>
      <c r="E46" s="170">
        <v>827.93</v>
      </c>
      <c r="F46" s="170">
        <v>0</v>
      </c>
      <c r="G46" s="170">
        <v>13000</v>
      </c>
      <c r="H46" s="170">
        <v>10007.12</v>
      </c>
      <c r="I46" s="170">
        <v>3820.81</v>
      </c>
      <c r="J46" s="171">
        <v>0</v>
      </c>
    </row>
    <row r="47" spans="1:10" ht="23.25" customHeight="1">
      <c r="A47" s="210" t="s">
        <v>1577</v>
      </c>
      <c r="B47" s="210"/>
      <c r="C47" s="167" t="s">
        <v>1576</v>
      </c>
      <c r="D47" s="167" t="s">
        <v>1560</v>
      </c>
      <c r="E47" s="133">
        <v>1314287.13</v>
      </c>
      <c r="F47" s="133">
        <v>0</v>
      </c>
      <c r="G47" s="133">
        <v>44893.18</v>
      </c>
      <c r="H47" s="133">
        <v>98759.82</v>
      </c>
      <c r="I47" s="133">
        <v>1260420.49</v>
      </c>
      <c r="J47" s="134">
        <v>0</v>
      </c>
    </row>
    <row r="48" spans="1:10" ht="14.25" customHeight="1">
      <c r="A48" s="211"/>
      <c r="B48" s="211"/>
      <c r="C48" s="169"/>
      <c r="D48" s="169"/>
      <c r="E48" s="170">
        <v>381.55</v>
      </c>
      <c r="F48" s="170">
        <v>0</v>
      </c>
      <c r="G48" s="170">
        <v>0</v>
      </c>
      <c r="H48" s="170">
        <v>12</v>
      </c>
      <c r="I48" s="170">
        <v>369.55</v>
      </c>
      <c r="J48" s="171">
        <v>0</v>
      </c>
    </row>
    <row r="49" spans="1:10" ht="23.25" customHeight="1">
      <c r="A49" s="210" t="s">
        <v>1575</v>
      </c>
      <c r="B49" s="210"/>
      <c r="C49" s="167" t="s">
        <v>1574</v>
      </c>
      <c r="D49" s="167" t="s">
        <v>1560</v>
      </c>
      <c r="E49" s="133">
        <v>245944.44</v>
      </c>
      <c r="F49" s="133">
        <v>0</v>
      </c>
      <c r="G49" s="133">
        <v>8457.33</v>
      </c>
      <c r="H49" s="133">
        <v>10878.5</v>
      </c>
      <c r="I49" s="133">
        <v>243523.27</v>
      </c>
      <c r="J49" s="134">
        <v>0</v>
      </c>
    </row>
    <row r="50" spans="1:10" ht="14.25" customHeight="1">
      <c r="A50" s="211"/>
      <c r="B50" s="211"/>
      <c r="C50" s="169"/>
      <c r="D50" s="169"/>
      <c r="E50" s="170">
        <v>71.4</v>
      </c>
      <c r="F50" s="170">
        <v>0</v>
      </c>
      <c r="G50" s="170">
        <v>0</v>
      </c>
      <c r="H50" s="170">
        <v>0</v>
      </c>
      <c r="I50" s="170">
        <v>71.4</v>
      </c>
      <c r="J50" s="171">
        <v>0</v>
      </c>
    </row>
    <row r="51" spans="1:10" ht="12" customHeight="1">
      <c r="A51" s="217" t="s">
        <v>631</v>
      </c>
      <c r="B51" s="217"/>
      <c r="C51" s="217"/>
      <c r="D51" s="217"/>
      <c r="E51" s="218">
        <v>4412119.25</v>
      </c>
      <c r="F51" s="218">
        <v>0</v>
      </c>
      <c r="G51" s="218">
        <v>45228389.13</v>
      </c>
      <c r="H51" s="218">
        <v>35104966.16</v>
      </c>
      <c r="I51" s="218">
        <v>14535542.22</v>
      </c>
      <c r="J51" s="168">
        <v>0</v>
      </c>
    </row>
    <row r="52" spans="1:10" ht="2.25" customHeight="1">
      <c r="A52" s="217"/>
      <c r="B52" s="217"/>
      <c r="C52" s="217"/>
      <c r="D52" s="217"/>
      <c r="E52" s="218"/>
      <c r="F52" s="218"/>
      <c r="G52" s="218"/>
      <c r="H52" s="218"/>
      <c r="I52" s="218"/>
      <c r="J52" s="123"/>
    </row>
    <row r="53" spans="1:10" ht="14.25" customHeight="1">
      <c r="A53" s="216" t="s">
        <v>1565</v>
      </c>
      <c r="B53" s="216"/>
      <c r="C53" s="216"/>
      <c r="D53" s="216"/>
      <c r="E53" s="216"/>
      <c r="F53" s="216"/>
      <c r="G53" s="216"/>
      <c r="H53" s="216"/>
      <c r="I53" s="216"/>
      <c r="J53" s="216"/>
    </row>
    <row r="54" spans="1:10" ht="23.25" customHeight="1">
      <c r="A54" s="212" t="s">
        <v>1573</v>
      </c>
      <c r="B54" s="212"/>
      <c r="C54" s="167" t="s">
        <v>1572</v>
      </c>
      <c r="D54" s="167" t="s">
        <v>632</v>
      </c>
      <c r="E54" s="133">
        <v>229488583.75</v>
      </c>
      <c r="F54" s="133">
        <v>0</v>
      </c>
      <c r="G54" s="133">
        <v>46678483268.85</v>
      </c>
      <c r="H54" s="133">
        <v>46805930172.28</v>
      </c>
      <c r="I54" s="133">
        <v>102041680.32</v>
      </c>
      <c r="J54" s="134">
        <v>0</v>
      </c>
    </row>
    <row r="55" spans="1:10" ht="23.25" customHeight="1">
      <c r="A55" s="212" t="s">
        <v>1571</v>
      </c>
      <c r="B55" s="212"/>
      <c r="C55" s="167" t="s">
        <v>1570</v>
      </c>
      <c r="D55" s="167" t="s">
        <v>632</v>
      </c>
      <c r="E55" s="133">
        <v>951020450.89</v>
      </c>
      <c r="F55" s="133">
        <v>0</v>
      </c>
      <c r="G55" s="133">
        <v>279709230.67</v>
      </c>
      <c r="H55" s="133">
        <v>732672959.7</v>
      </c>
      <c r="I55" s="133">
        <v>498056721.86</v>
      </c>
      <c r="J55" s="134">
        <v>0</v>
      </c>
    </row>
    <row r="56" spans="1:10" ht="22.5" customHeight="1">
      <c r="A56" s="212" t="s">
        <v>1569</v>
      </c>
      <c r="B56" s="212"/>
      <c r="C56" s="167" t="s">
        <v>1568</v>
      </c>
      <c r="D56" s="167" t="s">
        <v>632</v>
      </c>
      <c r="E56" s="133">
        <v>685708615.62</v>
      </c>
      <c r="F56" s="133">
        <v>0</v>
      </c>
      <c r="G56" s="133">
        <v>201872400</v>
      </c>
      <c r="H56" s="133">
        <v>63618886.42</v>
      </c>
      <c r="I56" s="133">
        <v>823962129.2</v>
      </c>
      <c r="J56" s="134">
        <v>0</v>
      </c>
    </row>
    <row r="57" spans="1:10" ht="23.25" customHeight="1">
      <c r="A57" s="212" t="s">
        <v>1567</v>
      </c>
      <c r="B57" s="212"/>
      <c r="C57" s="167" t="s">
        <v>1566</v>
      </c>
      <c r="D57" s="167" t="s">
        <v>632</v>
      </c>
      <c r="E57" s="133">
        <v>1646819623.45</v>
      </c>
      <c r="F57" s="133">
        <v>0</v>
      </c>
      <c r="G57" s="133">
        <v>12097335668.44</v>
      </c>
      <c r="H57" s="133">
        <v>12162115388.42</v>
      </c>
      <c r="I57" s="133">
        <v>1582039903.47</v>
      </c>
      <c r="J57" s="134">
        <v>0</v>
      </c>
    </row>
    <row r="58" spans="1:10" ht="12.75" customHeight="1">
      <c r="A58" s="217" t="s">
        <v>631</v>
      </c>
      <c r="B58" s="217"/>
      <c r="C58" s="217"/>
      <c r="D58" s="217"/>
      <c r="E58" s="218">
        <v>3513037273.71</v>
      </c>
      <c r="F58" s="218">
        <v>0</v>
      </c>
      <c r="G58" s="218">
        <v>59257400567.96</v>
      </c>
      <c r="H58" s="218">
        <v>59764337406.82</v>
      </c>
      <c r="I58" s="218">
        <v>3006100434.85</v>
      </c>
      <c r="J58" s="168">
        <v>0</v>
      </c>
    </row>
    <row r="59" spans="1:10" ht="1.5" customHeight="1">
      <c r="A59" s="217"/>
      <c r="B59" s="217"/>
      <c r="C59" s="217"/>
      <c r="D59" s="217"/>
      <c r="E59" s="218"/>
      <c r="F59" s="218"/>
      <c r="G59" s="218"/>
      <c r="H59" s="218"/>
      <c r="I59" s="218"/>
      <c r="J59" s="123"/>
    </row>
    <row r="60" spans="1:10" ht="15" customHeight="1">
      <c r="A60" s="216" t="s">
        <v>1565</v>
      </c>
      <c r="B60" s="216"/>
      <c r="C60" s="216"/>
      <c r="D60" s="216"/>
      <c r="E60" s="216"/>
      <c r="F60" s="216"/>
      <c r="G60" s="216"/>
      <c r="H60" s="216"/>
      <c r="I60" s="216"/>
      <c r="J60" s="216"/>
    </row>
    <row r="61" spans="1:10" ht="22.5" customHeight="1">
      <c r="A61" s="210" t="s">
        <v>1564</v>
      </c>
      <c r="B61" s="210"/>
      <c r="C61" s="167" t="s">
        <v>1563</v>
      </c>
      <c r="D61" s="167" t="s">
        <v>1560</v>
      </c>
      <c r="E61" s="133">
        <v>-0.05</v>
      </c>
      <c r="F61" s="133">
        <v>0</v>
      </c>
      <c r="G61" s="133">
        <v>157308154228.92</v>
      </c>
      <c r="H61" s="133">
        <v>157308154228.87003</v>
      </c>
      <c r="I61" s="133">
        <v>0</v>
      </c>
      <c r="J61" s="134">
        <v>0</v>
      </c>
    </row>
    <row r="62" spans="1:10" ht="15" customHeight="1">
      <c r="A62" s="211"/>
      <c r="B62" s="211"/>
      <c r="C62" s="169"/>
      <c r="D62" s="169"/>
      <c r="E62" s="170">
        <v>0</v>
      </c>
      <c r="F62" s="170">
        <v>0</v>
      </c>
      <c r="G62" s="170">
        <v>42731314.19</v>
      </c>
      <c r="H62" s="170">
        <v>42731314.19</v>
      </c>
      <c r="I62" s="170">
        <v>0</v>
      </c>
      <c r="J62" s="171">
        <v>0</v>
      </c>
    </row>
    <row r="63" spans="1:10" ht="22.5" customHeight="1">
      <c r="A63" s="210" t="s">
        <v>1562</v>
      </c>
      <c r="B63" s="210"/>
      <c r="C63" s="167" t="s">
        <v>1561</v>
      </c>
      <c r="D63" s="167" t="s">
        <v>1560</v>
      </c>
      <c r="E63" s="133">
        <v>0</v>
      </c>
      <c r="F63" s="133">
        <v>0</v>
      </c>
      <c r="G63" s="133">
        <v>13753950587.84</v>
      </c>
      <c r="H63" s="133">
        <v>13753950587.84</v>
      </c>
      <c r="I63" s="133">
        <v>0</v>
      </c>
      <c r="J63" s="134">
        <v>0</v>
      </c>
    </row>
    <row r="64" spans="1:10" ht="14.25" customHeight="1">
      <c r="A64" s="211"/>
      <c r="B64" s="211"/>
      <c r="C64" s="169"/>
      <c r="D64" s="169"/>
      <c r="E64" s="170">
        <v>0</v>
      </c>
      <c r="F64" s="170">
        <v>0</v>
      </c>
      <c r="G64" s="170">
        <v>3823868.8</v>
      </c>
      <c r="H64" s="170">
        <v>3823868.8</v>
      </c>
      <c r="I64" s="170">
        <v>0</v>
      </c>
      <c r="J64" s="171">
        <v>0</v>
      </c>
    </row>
    <row r="65" spans="1:10" ht="12.75" customHeight="1">
      <c r="A65" s="217" t="s">
        <v>631</v>
      </c>
      <c r="B65" s="217"/>
      <c r="C65" s="217"/>
      <c r="D65" s="217"/>
      <c r="E65" s="218">
        <v>-0.05</v>
      </c>
      <c r="F65" s="218">
        <v>0</v>
      </c>
      <c r="G65" s="218">
        <v>171062104816.76</v>
      </c>
      <c r="H65" s="218">
        <v>171062104816.71002</v>
      </c>
      <c r="I65" s="218">
        <v>0</v>
      </c>
      <c r="J65" s="168">
        <v>0</v>
      </c>
    </row>
    <row r="66" spans="1:10" ht="2.25" customHeight="1">
      <c r="A66" s="217"/>
      <c r="B66" s="217"/>
      <c r="C66" s="217"/>
      <c r="D66" s="217"/>
      <c r="E66" s="218"/>
      <c r="F66" s="218"/>
      <c r="G66" s="218"/>
      <c r="H66" s="218"/>
      <c r="I66" s="218"/>
      <c r="J66" s="123"/>
    </row>
    <row r="67" spans="1:10" ht="14.25" customHeight="1">
      <c r="A67" s="216" t="s">
        <v>1559</v>
      </c>
      <c r="B67" s="216"/>
      <c r="C67" s="216"/>
      <c r="D67" s="216"/>
      <c r="E67" s="216"/>
      <c r="F67" s="216"/>
      <c r="G67" s="216"/>
      <c r="H67" s="216"/>
      <c r="I67" s="216"/>
      <c r="J67" s="216"/>
    </row>
    <row r="68" spans="1:10" ht="23.25" customHeight="1">
      <c r="A68" s="212" t="s">
        <v>1558</v>
      </c>
      <c r="B68" s="212"/>
      <c r="C68" s="167" t="s">
        <v>1557</v>
      </c>
      <c r="D68" s="167" t="s">
        <v>632</v>
      </c>
      <c r="E68" s="133">
        <v>41494993786.15</v>
      </c>
      <c r="F68" s="133">
        <v>0</v>
      </c>
      <c r="G68" s="133">
        <v>58655663387.01</v>
      </c>
      <c r="H68" s="133">
        <v>27675811892.54</v>
      </c>
      <c r="I68" s="133">
        <v>72474845280.62</v>
      </c>
      <c r="J68" s="134">
        <v>0</v>
      </c>
    </row>
    <row r="69" spans="1:10" ht="22.5" customHeight="1">
      <c r="A69" s="212" t="s">
        <v>1556</v>
      </c>
      <c r="B69" s="212"/>
      <c r="C69" s="167" t="s">
        <v>1555</v>
      </c>
      <c r="D69" s="167" t="s">
        <v>632</v>
      </c>
      <c r="E69" s="133">
        <v>102662123.73</v>
      </c>
      <c r="F69" s="133">
        <v>0</v>
      </c>
      <c r="G69" s="133">
        <v>10737959989.53</v>
      </c>
      <c r="H69" s="133">
        <v>10653201382.83</v>
      </c>
      <c r="I69" s="133">
        <v>187420730.43</v>
      </c>
      <c r="J69" s="134">
        <v>0</v>
      </c>
    </row>
    <row r="70" spans="1:10" ht="23.25" customHeight="1">
      <c r="A70" s="212" t="s">
        <v>1554</v>
      </c>
      <c r="B70" s="212"/>
      <c r="C70" s="167" t="s">
        <v>1553</v>
      </c>
      <c r="D70" s="167" t="s">
        <v>632</v>
      </c>
      <c r="E70" s="133">
        <v>230534870.97</v>
      </c>
      <c r="F70" s="133">
        <v>0</v>
      </c>
      <c r="G70" s="133">
        <v>1941683045.12</v>
      </c>
      <c r="H70" s="133">
        <v>1996603471.72</v>
      </c>
      <c r="I70" s="133">
        <v>175614444.37</v>
      </c>
      <c r="J70" s="134">
        <v>0</v>
      </c>
    </row>
    <row r="71" spans="1:10" ht="23.25" customHeight="1">
      <c r="A71" s="212" t="s">
        <v>1552</v>
      </c>
      <c r="B71" s="212"/>
      <c r="C71" s="167" t="s">
        <v>1551</v>
      </c>
      <c r="D71" s="167" t="s">
        <v>632</v>
      </c>
      <c r="E71" s="133">
        <v>449334</v>
      </c>
      <c r="F71" s="133">
        <v>0</v>
      </c>
      <c r="G71" s="133">
        <v>18275300</v>
      </c>
      <c r="H71" s="133">
        <v>18362983.3</v>
      </c>
      <c r="I71" s="133">
        <v>361650.7</v>
      </c>
      <c r="J71" s="134">
        <v>0</v>
      </c>
    </row>
    <row r="72" spans="1:10" ht="12" customHeight="1">
      <c r="A72" s="217" t="s">
        <v>631</v>
      </c>
      <c r="B72" s="217"/>
      <c r="C72" s="217"/>
      <c r="D72" s="217"/>
      <c r="E72" s="218">
        <v>41828640114.85</v>
      </c>
      <c r="F72" s="218">
        <v>0</v>
      </c>
      <c r="G72" s="218">
        <v>71353581721.66</v>
      </c>
      <c r="H72" s="218">
        <v>40343979730.39</v>
      </c>
      <c r="I72" s="218">
        <v>72838242106.12</v>
      </c>
      <c r="J72" s="168">
        <v>0</v>
      </c>
    </row>
    <row r="73" spans="1:10" ht="2.25" customHeight="1">
      <c r="A73" s="217"/>
      <c r="B73" s="217"/>
      <c r="C73" s="217"/>
      <c r="D73" s="217"/>
      <c r="E73" s="218"/>
      <c r="F73" s="218"/>
      <c r="G73" s="218"/>
      <c r="H73" s="218"/>
      <c r="I73" s="218"/>
      <c r="J73" s="123"/>
    </row>
    <row r="74" spans="1:10" ht="14.25" customHeight="1">
      <c r="A74" s="216" t="s">
        <v>1548</v>
      </c>
      <c r="B74" s="216"/>
      <c r="C74" s="216"/>
      <c r="D74" s="216"/>
      <c r="E74" s="216"/>
      <c r="F74" s="216"/>
      <c r="G74" s="216"/>
      <c r="H74" s="216"/>
      <c r="I74" s="216"/>
      <c r="J74" s="216"/>
    </row>
    <row r="75" spans="1:10" ht="23.25" customHeight="1">
      <c r="A75" s="212" t="s">
        <v>1550</v>
      </c>
      <c r="B75" s="212"/>
      <c r="C75" s="167" t="s">
        <v>1549</v>
      </c>
      <c r="D75" s="167" t="s">
        <v>632</v>
      </c>
      <c r="E75" s="133">
        <v>0</v>
      </c>
      <c r="F75" s="133">
        <v>0</v>
      </c>
      <c r="G75" s="133">
        <v>14203856</v>
      </c>
      <c r="H75" s="133">
        <v>14126161</v>
      </c>
      <c r="I75" s="133">
        <v>77695</v>
      </c>
      <c r="J75" s="134">
        <v>0</v>
      </c>
    </row>
    <row r="76" spans="1:10" ht="12" customHeight="1">
      <c r="A76" s="217" t="s">
        <v>631</v>
      </c>
      <c r="B76" s="217"/>
      <c r="C76" s="217"/>
      <c r="D76" s="217"/>
      <c r="E76" s="218">
        <v>0</v>
      </c>
      <c r="F76" s="218">
        <v>0</v>
      </c>
      <c r="G76" s="218">
        <v>14203856</v>
      </c>
      <c r="H76" s="218">
        <v>14126161</v>
      </c>
      <c r="I76" s="218">
        <v>77695</v>
      </c>
      <c r="J76" s="168">
        <v>0</v>
      </c>
    </row>
    <row r="77" spans="1:10" ht="2.25" customHeight="1">
      <c r="A77" s="217"/>
      <c r="B77" s="217"/>
      <c r="C77" s="217"/>
      <c r="D77" s="217"/>
      <c r="E77" s="218"/>
      <c r="F77" s="218"/>
      <c r="G77" s="218"/>
      <c r="H77" s="218"/>
      <c r="I77" s="218"/>
      <c r="J77" s="123"/>
    </row>
    <row r="78" spans="1:10" ht="14.25" customHeight="1">
      <c r="A78" s="216" t="s">
        <v>1548</v>
      </c>
      <c r="B78" s="216"/>
      <c r="C78" s="216"/>
      <c r="D78" s="216"/>
      <c r="E78" s="216"/>
      <c r="F78" s="216"/>
      <c r="G78" s="216"/>
      <c r="H78" s="216"/>
      <c r="I78" s="216"/>
      <c r="J78" s="216"/>
    </row>
    <row r="79" spans="1:10" ht="23.25" customHeight="1">
      <c r="A79" s="212" t="s">
        <v>1547</v>
      </c>
      <c r="B79" s="212"/>
      <c r="C79" s="167" t="s">
        <v>1546</v>
      </c>
      <c r="D79" s="167" t="s">
        <v>632</v>
      </c>
      <c r="E79" s="133">
        <v>0</v>
      </c>
      <c r="F79" s="133">
        <v>0</v>
      </c>
      <c r="G79" s="133">
        <v>25989981028.96</v>
      </c>
      <c r="H79" s="133">
        <v>25989981028.96</v>
      </c>
      <c r="I79" s="133">
        <v>0</v>
      </c>
      <c r="J79" s="134">
        <v>0</v>
      </c>
    </row>
    <row r="80" spans="1:10" ht="23.25" customHeight="1">
      <c r="A80" s="212" t="s">
        <v>1545</v>
      </c>
      <c r="B80" s="212"/>
      <c r="C80" s="167" t="s">
        <v>1544</v>
      </c>
      <c r="D80" s="167" t="s">
        <v>632</v>
      </c>
      <c r="E80" s="133">
        <v>0</v>
      </c>
      <c r="F80" s="133">
        <v>0</v>
      </c>
      <c r="G80" s="133">
        <v>167790.72</v>
      </c>
      <c r="H80" s="133">
        <v>167790.72</v>
      </c>
      <c r="I80" s="133">
        <v>0</v>
      </c>
      <c r="J80" s="134">
        <v>0</v>
      </c>
    </row>
    <row r="81" spans="1:10" ht="12" customHeight="1">
      <c r="A81" s="217" t="s">
        <v>631</v>
      </c>
      <c r="B81" s="217"/>
      <c r="C81" s="217"/>
      <c r="D81" s="217"/>
      <c r="E81" s="218">
        <v>0</v>
      </c>
      <c r="F81" s="218">
        <v>0</v>
      </c>
      <c r="G81" s="218">
        <v>25990148819.68</v>
      </c>
      <c r="H81" s="218">
        <v>25990148819.68</v>
      </c>
      <c r="I81" s="218">
        <v>0</v>
      </c>
      <c r="J81" s="168">
        <v>0</v>
      </c>
    </row>
    <row r="82" spans="1:10" ht="2.25" customHeight="1">
      <c r="A82" s="217"/>
      <c r="B82" s="217"/>
      <c r="C82" s="217"/>
      <c r="D82" s="217"/>
      <c r="E82" s="218"/>
      <c r="F82" s="218"/>
      <c r="G82" s="218"/>
      <c r="H82" s="218"/>
      <c r="I82" s="218"/>
      <c r="J82" s="123"/>
    </row>
    <row r="83" spans="1:10" ht="14.25" customHeight="1">
      <c r="A83" s="216" t="s">
        <v>214</v>
      </c>
      <c r="B83" s="216"/>
      <c r="C83" s="216"/>
      <c r="D83" s="216"/>
      <c r="E83" s="216"/>
      <c r="F83" s="216"/>
      <c r="G83" s="216"/>
      <c r="H83" s="216"/>
      <c r="I83" s="216"/>
      <c r="J83" s="216"/>
    </row>
    <row r="84" spans="1:10" ht="23.25" customHeight="1">
      <c r="A84" s="212" t="s">
        <v>1543</v>
      </c>
      <c r="B84" s="212"/>
      <c r="C84" s="167" t="s">
        <v>1542</v>
      </c>
      <c r="D84" s="167" t="s">
        <v>632</v>
      </c>
      <c r="E84" s="133">
        <v>110921065.91</v>
      </c>
      <c r="F84" s="133">
        <v>0</v>
      </c>
      <c r="G84" s="133">
        <v>110208444.42</v>
      </c>
      <c r="H84" s="133">
        <v>110208444.42</v>
      </c>
      <c r="I84" s="133">
        <v>110921065.91</v>
      </c>
      <c r="J84" s="134">
        <v>0</v>
      </c>
    </row>
    <row r="85" spans="1:10" ht="23.25" customHeight="1">
      <c r="A85" s="212" t="s">
        <v>1541</v>
      </c>
      <c r="B85" s="212"/>
      <c r="C85" s="167" t="s">
        <v>1540</v>
      </c>
      <c r="D85" s="167" t="s">
        <v>632</v>
      </c>
      <c r="E85" s="133">
        <v>8663596.41</v>
      </c>
      <c r="F85" s="133">
        <v>0</v>
      </c>
      <c r="G85" s="133">
        <v>0</v>
      </c>
      <c r="H85" s="133">
        <v>0</v>
      </c>
      <c r="I85" s="133">
        <v>8663596.41</v>
      </c>
      <c r="J85" s="134">
        <v>0</v>
      </c>
    </row>
    <row r="86" spans="1:10" ht="23.25" customHeight="1">
      <c r="A86" s="212" t="s">
        <v>1539</v>
      </c>
      <c r="B86" s="212"/>
      <c r="C86" s="167" t="s">
        <v>1538</v>
      </c>
      <c r="D86" s="167" t="s">
        <v>632</v>
      </c>
      <c r="E86" s="133">
        <v>130999310.14</v>
      </c>
      <c r="F86" s="133">
        <v>0</v>
      </c>
      <c r="G86" s="133">
        <v>0</v>
      </c>
      <c r="H86" s="133">
        <v>0</v>
      </c>
      <c r="I86" s="133">
        <v>130999310.14</v>
      </c>
      <c r="J86" s="134">
        <v>0</v>
      </c>
    </row>
    <row r="87" spans="1:10" ht="22.5" customHeight="1">
      <c r="A87" s="212" t="s">
        <v>1537</v>
      </c>
      <c r="B87" s="212"/>
      <c r="C87" s="167" t="s">
        <v>1536</v>
      </c>
      <c r="D87" s="167" t="s">
        <v>632</v>
      </c>
      <c r="E87" s="133">
        <v>146642979.86</v>
      </c>
      <c r="F87" s="133">
        <v>0</v>
      </c>
      <c r="G87" s="133">
        <v>2496217784.13</v>
      </c>
      <c r="H87" s="133">
        <v>1821951617.07</v>
      </c>
      <c r="I87" s="133">
        <v>820909146.92</v>
      </c>
      <c r="J87" s="134">
        <v>0</v>
      </c>
    </row>
    <row r="88" spans="1:10" ht="12.75" customHeight="1">
      <c r="A88" s="217" t="s">
        <v>631</v>
      </c>
      <c r="B88" s="217"/>
      <c r="C88" s="217"/>
      <c r="D88" s="217"/>
      <c r="E88" s="218">
        <v>397226952.32</v>
      </c>
      <c r="F88" s="218">
        <v>0</v>
      </c>
      <c r="G88" s="218">
        <v>2606426228.55</v>
      </c>
      <c r="H88" s="218">
        <v>1932160061.49</v>
      </c>
      <c r="I88" s="218">
        <v>1071493119.38</v>
      </c>
      <c r="J88" s="168">
        <v>0</v>
      </c>
    </row>
    <row r="89" spans="1:10" ht="2.25" customHeight="1">
      <c r="A89" s="217"/>
      <c r="B89" s="217"/>
      <c r="C89" s="217"/>
      <c r="D89" s="217"/>
      <c r="E89" s="218"/>
      <c r="F89" s="218"/>
      <c r="G89" s="218"/>
      <c r="H89" s="218"/>
      <c r="I89" s="218"/>
      <c r="J89" s="123"/>
    </row>
    <row r="90" spans="1:10" ht="14.25" customHeight="1">
      <c r="A90" s="216" t="s">
        <v>1535</v>
      </c>
      <c r="B90" s="216"/>
      <c r="C90" s="216"/>
      <c r="D90" s="216"/>
      <c r="E90" s="216"/>
      <c r="F90" s="216"/>
      <c r="G90" s="216"/>
      <c r="H90" s="216"/>
      <c r="I90" s="216"/>
      <c r="J90" s="216"/>
    </row>
    <row r="91" spans="1:10" ht="23.25" customHeight="1">
      <c r="A91" s="212" t="s">
        <v>1534</v>
      </c>
      <c r="B91" s="212"/>
      <c r="C91" s="167" t="s">
        <v>1533</v>
      </c>
      <c r="D91" s="167" t="s">
        <v>632</v>
      </c>
      <c r="E91" s="133">
        <v>0</v>
      </c>
      <c r="F91" s="133">
        <v>0</v>
      </c>
      <c r="G91" s="133">
        <v>2525512232.04</v>
      </c>
      <c r="H91" s="133">
        <v>2525512232.04</v>
      </c>
      <c r="I91" s="133">
        <v>0</v>
      </c>
      <c r="J91" s="134">
        <v>0</v>
      </c>
    </row>
    <row r="92" spans="1:10" ht="12" customHeight="1">
      <c r="A92" s="217" t="s">
        <v>631</v>
      </c>
      <c r="B92" s="217"/>
      <c r="C92" s="217"/>
      <c r="D92" s="217"/>
      <c r="E92" s="218">
        <v>0</v>
      </c>
      <c r="F92" s="218">
        <v>0</v>
      </c>
      <c r="G92" s="218">
        <v>2525512232.04</v>
      </c>
      <c r="H92" s="218">
        <v>2525512232.04</v>
      </c>
      <c r="I92" s="218">
        <v>0</v>
      </c>
      <c r="J92" s="168">
        <v>0</v>
      </c>
    </row>
    <row r="93" spans="1:10" ht="2.25" customHeight="1">
      <c r="A93" s="217"/>
      <c r="B93" s="217"/>
      <c r="C93" s="217"/>
      <c r="D93" s="217"/>
      <c r="E93" s="218"/>
      <c r="F93" s="218"/>
      <c r="G93" s="218"/>
      <c r="H93" s="218"/>
      <c r="I93" s="218"/>
      <c r="J93" s="123"/>
    </row>
    <row r="94" spans="1:10" ht="14.25" customHeight="1">
      <c r="A94" s="216" t="s">
        <v>1532</v>
      </c>
      <c r="B94" s="216"/>
      <c r="C94" s="216"/>
      <c r="D94" s="216"/>
      <c r="E94" s="216"/>
      <c r="F94" s="216"/>
      <c r="G94" s="216"/>
      <c r="H94" s="216"/>
      <c r="I94" s="216"/>
      <c r="J94" s="216"/>
    </row>
    <row r="95" spans="1:10" ht="23.25" customHeight="1">
      <c r="A95" s="212" t="s">
        <v>1531</v>
      </c>
      <c r="B95" s="212"/>
      <c r="C95" s="167" t="s">
        <v>1530</v>
      </c>
      <c r="D95" s="167" t="s">
        <v>632</v>
      </c>
      <c r="E95" s="133">
        <v>0</v>
      </c>
      <c r="F95" s="133">
        <v>0</v>
      </c>
      <c r="G95" s="133">
        <v>18697663.67</v>
      </c>
      <c r="H95" s="133">
        <v>18697663.67</v>
      </c>
      <c r="I95" s="133">
        <v>0</v>
      </c>
      <c r="J95" s="134">
        <v>0</v>
      </c>
    </row>
    <row r="96" spans="1:10" ht="23.25" customHeight="1">
      <c r="A96" s="212" t="s">
        <v>1529</v>
      </c>
      <c r="B96" s="212"/>
      <c r="C96" s="167" t="s">
        <v>1528</v>
      </c>
      <c r="D96" s="167" t="s">
        <v>632</v>
      </c>
      <c r="E96" s="133">
        <v>0</v>
      </c>
      <c r="F96" s="133">
        <v>0</v>
      </c>
      <c r="G96" s="133">
        <v>245695158.14</v>
      </c>
      <c r="H96" s="133">
        <v>245695158.14</v>
      </c>
      <c r="I96" s="133">
        <v>0</v>
      </c>
      <c r="J96" s="134">
        <v>0</v>
      </c>
    </row>
    <row r="97" spans="1:10" ht="22.5" customHeight="1">
      <c r="A97" s="212" t="s">
        <v>1527</v>
      </c>
      <c r="B97" s="212"/>
      <c r="C97" s="167" t="s">
        <v>1526</v>
      </c>
      <c r="D97" s="167" t="s">
        <v>632</v>
      </c>
      <c r="E97" s="133">
        <v>0</v>
      </c>
      <c r="F97" s="133">
        <v>0</v>
      </c>
      <c r="G97" s="133">
        <v>30311876.73</v>
      </c>
      <c r="H97" s="133">
        <v>30311876.73</v>
      </c>
      <c r="I97" s="133">
        <v>0</v>
      </c>
      <c r="J97" s="134">
        <v>0</v>
      </c>
    </row>
    <row r="98" spans="1:10" ht="23.25" customHeight="1">
      <c r="A98" s="212" t="s">
        <v>1525</v>
      </c>
      <c r="B98" s="212"/>
      <c r="C98" s="167" t="s">
        <v>1524</v>
      </c>
      <c r="D98" s="167" t="s">
        <v>632</v>
      </c>
      <c r="E98" s="133">
        <v>0</v>
      </c>
      <c r="F98" s="133">
        <v>0</v>
      </c>
      <c r="G98" s="133">
        <v>51586309.32</v>
      </c>
      <c r="H98" s="133">
        <v>51586309.32</v>
      </c>
      <c r="I98" s="133">
        <v>0</v>
      </c>
      <c r="J98" s="134">
        <v>0</v>
      </c>
    </row>
    <row r="99" spans="1:10" ht="23.25" customHeight="1">
      <c r="A99" s="212" t="s">
        <v>1523</v>
      </c>
      <c r="B99" s="212"/>
      <c r="C99" s="167" t="s">
        <v>1522</v>
      </c>
      <c r="D99" s="167" t="s">
        <v>632</v>
      </c>
      <c r="E99" s="133">
        <v>0</v>
      </c>
      <c r="F99" s="133">
        <v>0</v>
      </c>
      <c r="G99" s="133">
        <v>38535331.26</v>
      </c>
      <c r="H99" s="133">
        <v>38535331.26</v>
      </c>
      <c r="I99" s="133">
        <v>0</v>
      </c>
      <c r="J99" s="134">
        <v>0</v>
      </c>
    </row>
    <row r="100" spans="1:10" ht="23.25" customHeight="1">
      <c r="A100" s="212" t="s">
        <v>1521</v>
      </c>
      <c r="B100" s="212"/>
      <c r="C100" s="167" t="s">
        <v>1520</v>
      </c>
      <c r="D100" s="167" t="s">
        <v>632</v>
      </c>
      <c r="E100" s="133">
        <v>0</v>
      </c>
      <c r="F100" s="133">
        <v>0</v>
      </c>
      <c r="G100" s="133">
        <v>29309359.32</v>
      </c>
      <c r="H100" s="133">
        <v>29309359.32</v>
      </c>
      <c r="I100" s="133">
        <v>0</v>
      </c>
      <c r="J100" s="134">
        <v>0</v>
      </c>
    </row>
    <row r="101" spans="1:10" ht="22.5" customHeight="1">
      <c r="A101" s="212" t="s">
        <v>1519</v>
      </c>
      <c r="B101" s="212"/>
      <c r="C101" s="167" t="s">
        <v>1518</v>
      </c>
      <c r="D101" s="167" t="s">
        <v>632</v>
      </c>
      <c r="E101" s="133">
        <v>0</v>
      </c>
      <c r="F101" s="133">
        <v>0</v>
      </c>
      <c r="G101" s="133">
        <v>3100672.46</v>
      </c>
      <c r="H101" s="133">
        <v>3100672.46</v>
      </c>
      <c r="I101" s="133">
        <v>0</v>
      </c>
      <c r="J101" s="134">
        <v>0</v>
      </c>
    </row>
    <row r="102" spans="1:10" ht="23.25" customHeight="1">
      <c r="A102" s="212" t="s">
        <v>1517</v>
      </c>
      <c r="B102" s="212"/>
      <c r="C102" s="167" t="s">
        <v>1516</v>
      </c>
      <c r="D102" s="167" t="s">
        <v>632</v>
      </c>
      <c r="E102" s="133">
        <v>0</v>
      </c>
      <c r="F102" s="133">
        <v>0</v>
      </c>
      <c r="G102" s="133">
        <v>39453708.89</v>
      </c>
      <c r="H102" s="133">
        <v>39453708.89</v>
      </c>
      <c r="I102" s="133">
        <v>0</v>
      </c>
      <c r="J102" s="134">
        <v>0</v>
      </c>
    </row>
    <row r="103" spans="1:10" ht="23.25" customHeight="1">
      <c r="A103" s="212" t="s">
        <v>1515</v>
      </c>
      <c r="B103" s="212"/>
      <c r="C103" s="167" t="s">
        <v>1514</v>
      </c>
      <c r="D103" s="167" t="s">
        <v>632</v>
      </c>
      <c r="E103" s="133">
        <v>0</v>
      </c>
      <c r="F103" s="133">
        <v>0</v>
      </c>
      <c r="G103" s="133">
        <v>32138816</v>
      </c>
      <c r="H103" s="133">
        <v>32138816</v>
      </c>
      <c r="I103" s="133">
        <v>0</v>
      </c>
      <c r="J103" s="134">
        <v>0</v>
      </c>
    </row>
    <row r="104" spans="1:10" ht="23.25" customHeight="1">
      <c r="A104" s="212" t="s">
        <v>1513</v>
      </c>
      <c r="B104" s="212"/>
      <c r="C104" s="167" t="s">
        <v>1512</v>
      </c>
      <c r="D104" s="167" t="s">
        <v>632</v>
      </c>
      <c r="E104" s="133">
        <v>0</v>
      </c>
      <c r="F104" s="133">
        <v>0</v>
      </c>
      <c r="G104" s="133">
        <v>23838858.93</v>
      </c>
      <c r="H104" s="133">
        <v>23838858.93</v>
      </c>
      <c r="I104" s="133">
        <v>0</v>
      </c>
      <c r="J104" s="134">
        <v>0</v>
      </c>
    </row>
    <row r="105" spans="1:10" ht="22.5" customHeight="1">
      <c r="A105" s="212" t="s">
        <v>1511</v>
      </c>
      <c r="B105" s="212"/>
      <c r="C105" s="167" t="s">
        <v>1510</v>
      </c>
      <c r="D105" s="167" t="s">
        <v>632</v>
      </c>
      <c r="E105" s="133">
        <v>0</v>
      </c>
      <c r="F105" s="133">
        <v>0</v>
      </c>
      <c r="G105" s="133">
        <v>7758653.32</v>
      </c>
      <c r="H105" s="133">
        <v>7758653.32</v>
      </c>
      <c r="I105" s="133">
        <v>0</v>
      </c>
      <c r="J105" s="134">
        <v>0</v>
      </c>
    </row>
    <row r="106" spans="1:10" ht="23.25" customHeight="1">
      <c r="A106" s="212" t="s">
        <v>1509</v>
      </c>
      <c r="B106" s="212"/>
      <c r="C106" s="167" t="s">
        <v>1508</v>
      </c>
      <c r="D106" s="167" t="s">
        <v>632</v>
      </c>
      <c r="E106" s="133">
        <v>0</v>
      </c>
      <c r="F106" s="133">
        <v>0</v>
      </c>
      <c r="G106" s="133">
        <v>103390712.81</v>
      </c>
      <c r="H106" s="133">
        <v>103390712.81</v>
      </c>
      <c r="I106" s="133">
        <v>0</v>
      </c>
      <c r="J106" s="134">
        <v>0</v>
      </c>
    </row>
    <row r="107" spans="1:10" ht="23.25" customHeight="1">
      <c r="A107" s="212" t="s">
        <v>1507</v>
      </c>
      <c r="B107" s="212"/>
      <c r="C107" s="167" t="s">
        <v>1506</v>
      </c>
      <c r="D107" s="167" t="s">
        <v>632</v>
      </c>
      <c r="E107" s="133">
        <v>0</v>
      </c>
      <c r="F107" s="133">
        <v>0</v>
      </c>
      <c r="G107" s="133">
        <v>905697000.25</v>
      </c>
      <c r="H107" s="133">
        <v>905697000.25</v>
      </c>
      <c r="I107" s="133">
        <v>0</v>
      </c>
      <c r="J107" s="134">
        <v>0</v>
      </c>
    </row>
    <row r="108" spans="1:10" ht="23.25" customHeight="1">
      <c r="A108" s="212" t="s">
        <v>1505</v>
      </c>
      <c r="B108" s="212"/>
      <c r="C108" s="167" t="s">
        <v>1504</v>
      </c>
      <c r="D108" s="167" t="s">
        <v>632</v>
      </c>
      <c r="E108" s="133">
        <v>0</v>
      </c>
      <c r="F108" s="133">
        <v>0</v>
      </c>
      <c r="G108" s="133">
        <v>168824103.54</v>
      </c>
      <c r="H108" s="133">
        <v>168824103.54</v>
      </c>
      <c r="I108" s="133">
        <v>0</v>
      </c>
      <c r="J108" s="134">
        <v>0</v>
      </c>
    </row>
    <row r="109" spans="1:10" ht="22.5" customHeight="1">
      <c r="A109" s="212" t="s">
        <v>1503</v>
      </c>
      <c r="B109" s="212"/>
      <c r="C109" s="167" t="s">
        <v>1502</v>
      </c>
      <c r="D109" s="167" t="s">
        <v>632</v>
      </c>
      <c r="E109" s="133">
        <v>0</v>
      </c>
      <c r="F109" s="133">
        <v>0</v>
      </c>
      <c r="G109" s="133">
        <v>184559138.83</v>
      </c>
      <c r="H109" s="133">
        <v>184559138.83</v>
      </c>
      <c r="I109" s="133">
        <v>0</v>
      </c>
      <c r="J109" s="134">
        <v>0</v>
      </c>
    </row>
    <row r="110" spans="1:10" ht="23.25" customHeight="1">
      <c r="A110" s="212" t="s">
        <v>1501</v>
      </c>
      <c r="B110" s="212"/>
      <c r="C110" s="167" t="s">
        <v>1500</v>
      </c>
      <c r="D110" s="167" t="s">
        <v>632</v>
      </c>
      <c r="E110" s="133">
        <v>0</v>
      </c>
      <c r="F110" s="133">
        <v>0</v>
      </c>
      <c r="G110" s="133">
        <v>197314903.54</v>
      </c>
      <c r="H110" s="133">
        <v>197314903.54</v>
      </c>
      <c r="I110" s="133">
        <v>0</v>
      </c>
      <c r="J110" s="134">
        <v>0</v>
      </c>
    </row>
    <row r="111" spans="1:10" ht="23.25" customHeight="1">
      <c r="A111" s="212" t="s">
        <v>1499</v>
      </c>
      <c r="B111" s="212"/>
      <c r="C111" s="167" t="s">
        <v>1498</v>
      </c>
      <c r="D111" s="167" t="s">
        <v>632</v>
      </c>
      <c r="E111" s="133">
        <v>0</v>
      </c>
      <c r="F111" s="133">
        <v>0</v>
      </c>
      <c r="G111" s="133">
        <v>91697077.06</v>
      </c>
      <c r="H111" s="133">
        <v>91697077.06</v>
      </c>
      <c r="I111" s="133">
        <v>0</v>
      </c>
      <c r="J111" s="134">
        <v>0</v>
      </c>
    </row>
    <row r="112" spans="1:10" ht="23.25" customHeight="1">
      <c r="A112" s="212" t="s">
        <v>1497</v>
      </c>
      <c r="B112" s="212"/>
      <c r="C112" s="167" t="s">
        <v>1496</v>
      </c>
      <c r="D112" s="167" t="s">
        <v>632</v>
      </c>
      <c r="E112" s="133">
        <v>0</v>
      </c>
      <c r="F112" s="133">
        <v>0</v>
      </c>
      <c r="G112" s="133">
        <v>15886121.19</v>
      </c>
      <c r="H112" s="133">
        <v>15886121.19</v>
      </c>
      <c r="I112" s="133">
        <v>0</v>
      </c>
      <c r="J112" s="134">
        <v>0</v>
      </c>
    </row>
    <row r="113" spans="1:10" ht="22.5" customHeight="1">
      <c r="A113" s="212" t="s">
        <v>1495</v>
      </c>
      <c r="B113" s="212"/>
      <c r="C113" s="167" t="s">
        <v>1494</v>
      </c>
      <c r="D113" s="167" t="s">
        <v>632</v>
      </c>
      <c r="E113" s="133">
        <v>0</v>
      </c>
      <c r="F113" s="133">
        <v>0</v>
      </c>
      <c r="G113" s="133">
        <v>125811246.57</v>
      </c>
      <c r="H113" s="133">
        <v>125811246.57</v>
      </c>
      <c r="I113" s="133">
        <v>0</v>
      </c>
      <c r="J113" s="134">
        <v>0</v>
      </c>
    </row>
    <row r="114" spans="1:10" ht="23.25" customHeight="1">
      <c r="A114" s="212" t="s">
        <v>1493</v>
      </c>
      <c r="B114" s="212"/>
      <c r="C114" s="167" t="s">
        <v>1492</v>
      </c>
      <c r="D114" s="167" t="s">
        <v>632</v>
      </c>
      <c r="E114" s="133">
        <v>0</v>
      </c>
      <c r="F114" s="133">
        <v>0</v>
      </c>
      <c r="G114" s="133">
        <v>288061638.86</v>
      </c>
      <c r="H114" s="133">
        <v>288061638.86</v>
      </c>
      <c r="I114" s="133">
        <v>0</v>
      </c>
      <c r="J114" s="134">
        <v>0</v>
      </c>
    </row>
    <row r="115" spans="1:10" ht="23.25" customHeight="1">
      <c r="A115" s="212" t="s">
        <v>1491</v>
      </c>
      <c r="B115" s="212"/>
      <c r="C115" s="167" t="s">
        <v>1490</v>
      </c>
      <c r="D115" s="167" t="s">
        <v>632</v>
      </c>
      <c r="E115" s="133">
        <v>0</v>
      </c>
      <c r="F115" s="133">
        <v>0</v>
      </c>
      <c r="G115" s="133">
        <v>185941789.94</v>
      </c>
      <c r="H115" s="133">
        <v>185941789.94</v>
      </c>
      <c r="I115" s="133">
        <v>0</v>
      </c>
      <c r="J115" s="134">
        <v>0</v>
      </c>
    </row>
    <row r="116" spans="1:10" ht="23.25" customHeight="1">
      <c r="A116" s="212" t="s">
        <v>1489</v>
      </c>
      <c r="B116" s="212"/>
      <c r="C116" s="167" t="s">
        <v>1488</v>
      </c>
      <c r="D116" s="167" t="s">
        <v>632</v>
      </c>
      <c r="E116" s="133">
        <v>0</v>
      </c>
      <c r="F116" s="133">
        <v>0</v>
      </c>
      <c r="G116" s="133">
        <v>69859717.82</v>
      </c>
      <c r="H116" s="133">
        <v>69859717.82</v>
      </c>
      <c r="I116" s="133">
        <v>0</v>
      </c>
      <c r="J116" s="134">
        <v>0</v>
      </c>
    </row>
    <row r="117" spans="1:10" ht="12" customHeight="1">
      <c r="A117" s="217" t="s">
        <v>631</v>
      </c>
      <c r="B117" s="217"/>
      <c r="C117" s="217"/>
      <c r="D117" s="217"/>
      <c r="E117" s="218">
        <v>0</v>
      </c>
      <c r="F117" s="218">
        <v>0</v>
      </c>
      <c r="G117" s="218">
        <v>2857469858.45</v>
      </c>
      <c r="H117" s="218">
        <v>2857469858.45</v>
      </c>
      <c r="I117" s="218">
        <v>0</v>
      </c>
      <c r="J117" s="168">
        <v>0</v>
      </c>
    </row>
    <row r="118" spans="1:10" ht="2.25" customHeight="1">
      <c r="A118" s="217"/>
      <c r="B118" s="217"/>
      <c r="C118" s="217"/>
      <c r="D118" s="217"/>
      <c r="E118" s="218"/>
      <c r="F118" s="218"/>
      <c r="G118" s="218"/>
      <c r="H118" s="218"/>
      <c r="I118" s="218"/>
      <c r="J118" s="123"/>
    </row>
    <row r="119" spans="1:10" ht="14.25" customHeight="1">
      <c r="A119" s="216" t="s">
        <v>1487</v>
      </c>
      <c r="B119" s="216"/>
      <c r="C119" s="216"/>
      <c r="D119" s="216"/>
      <c r="E119" s="216"/>
      <c r="F119" s="216"/>
      <c r="G119" s="216"/>
      <c r="H119" s="216"/>
      <c r="I119" s="216"/>
      <c r="J119" s="216"/>
    </row>
    <row r="120" spans="1:10" ht="23.25" customHeight="1">
      <c r="A120" s="212" t="s">
        <v>1486</v>
      </c>
      <c r="B120" s="212"/>
      <c r="C120" s="167" t="s">
        <v>1485</v>
      </c>
      <c r="D120" s="167" t="s">
        <v>632</v>
      </c>
      <c r="E120" s="133">
        <v>0</v>
      </c>
      <c r="F120" s="133">
        <v>0</v>
      </c>
      <c r="G120" s="133">
        <v>3715609</v>
      </c>
      <c r="H120" s="133">
        <v>3715609</v>
      </c>
      <c r="I120" s="133">
        <v>0</v>
      </c>
      <c r="J120" s="134">
        <v>0</v>
      </c>
    </row>
    <row r="121" spans="1:10" ht="23.25" customHeight="1">
      <c r="A121" s="212" t="s">
        <v>1654</v>
      </c>
      <c r="B121" s="212"/>
      <c r="C121" s="167" t="s">
        <v>1655</v>
      </c>
      <c r="D121" s="167" t="s">
        <v>632</v>
      </c>
      <c r="E121" s="133">
        <v>0</v>
      </c>
      <c r="F121" s="133">
        <v>0</v>
      </c>
      <c r="G121" s="133">
        <v>1596</v>
      </c>
      <c r="H121" s="133">
        <v>1596</v>
      </c>
      <c r="I121" s="133">
        <v>0</v>
      </c>
      <c r="J121" s="134">
        <v>0</v>
      </c>
    </row>
    <row r="122" spans="1:10" ht="22.5" customHeight="1">
      <c r="A122" s="212" t="s">
        <v>1484</v>
      </c>
      <c r="B122" s="212"/>
      <c r="C122" s="167" t="s">
        <v>1483</v>
      </c>
      <c r="D122" s="167" t="s">
        <v>632</v>
      </c>
      <c r="E122" s="133">
        <v>0</v>
      </c>
      <c r="F122" s="133">
        <v>0</v>
      </c>
      <c r="G122" s="133">
        <v>216868657.58</v>
      </c>
      <c r="H122" s="133">
        <v>216868657.58</v>
      </c>
      <c r="I122" s="133">
        <v>0</v>
      </c>
      <c r="J122" s="134">
        <v>0</v>
      </c>
    </row>
    <row r="123" spans="1:10" ht="23.25" customHeight="1">
      <c r="A123" s="212" t="s">
        <v>1482</v>
      </c>
      <c r="B123" s="212"/>
      <c r="C123" s="167" t="s">
        <v>1481</v>
      </c>
      <c r="D123" s="167" t="s">
        <v>632</v>
      </c>
      <c r="E123" s="133">
        <v>0</v>
      </c>
      <c r="F123" s="133">
        <v>0</v>
      </c>
      <c r="G123" s="133">
        <v>54972637.94</v>
      </c>
      <c r="H123" s="133">
        <v>54972637.94</v>
      </c>
      <c r="I123" s="133">
        <v>0</v>
      </c>
      <c r="J123" s="134">
        <v>0</v>
      </c>
    </row>
    <row r="124" spans="1:10" ht="23.25" customHeight="1">
      <c r="A124" s="212" t="s">
        <v>1656</v>
      </c>
      <c r="B124" s="212"/>
      <c r="C124" s="167" t="s">
        <v>1657</v>
      </c>
      <c r="D124" s="167" t="s">
        <v>632</v>
      </c>
      <c r="E124" s="133">
        <v>0</v>
      </c>
      <c r="F124" s="133">
        <v>0</v>
      </c>
      <c r="G124" s="133">
        <v>889070.88</v>
      </c>
      <c r="H124" s="133">
        <v>889070.88</v>
      </c>
      <c r="I124" s="133">
        <v>0</v>
      </c>
      <c r="J124" s="134">
        <v>0</v>
      </c>
    </row>
    <row r="125" spans="1:10" ht="23.25" customHeight="1">
      <c r="A125" s="212" t="s">
        <v>1658</v>
      </c>
      <c r="B125" s="212"/>
      <c r="C125" s="167" t="s">
        <v>1659</v>
      </c>
      <c r="D125" s="167" t="s">
        <v>632</v>
      </c>
      <c r="E125" s="133">
        <v>0</v>
      </c>
      <c r="F125" s="133">
        <v>0</v>
      </c>
      <c r="G125" s="133">
        <v>153787</v>
      </c>
      <c r="H125" s="133">
        <v>153787</v>
      </c>
      <c r="I125" s="133">
        <v>0</v>
      </c>
      <c r="J125" s="134">
        <v>0</v>
      </c>
    </row>
    <row r="126" spans="1:10" ht="22.5" customHeight="1">
      <c r="A126" s="212" t="s">
        <v>1480</v>
      </c>
      <c r="B126" s="212"/>
      <c r="C126" s="167" t="s">
        <v>1479</v>
      </c>
      <c r="D126" s="167" t="s">
        <v>632</v>
      </c>
      <c r="E126" s="133">
        <v>0</v>
      </c>
      <c r="F126" s="133">
        <v>0</v>
      </c>
      <c r="G126" s="133">
        <v>8560342.84</v>
      </c>
      <c r="H126" s="133">
        <v>8560342.84</v>
      </c>
      <c r="I126" s="133">
        <v>0</v>
      </c>
      <c r="J126" s="134">
        <v>0</v>
      </c>
    </row>
    <row r="127" spans="1:10" ht="23.25" customHeight="1">
      <c r="A127" s="212" t="s">
        <v>1478</v>
      </c>
      <c r="B127" s="212"/>
      <c r="C127" s="167" t="s">
        <v>1477</v>
      </c>
      <c r="D127" s="167" t="s">
        <v>632</v>
      </c>
      <c r="E127" s="133">
        <v>0</v>
      </c>
      <c r="F127" s="133">
        <v>0</v>
      </c>
      <c r="G127" s="133">
        <v>288317365.47</v>
      </c>
      <c r="H127" s="133">
        <v>288317365.47</v>
      </c>
      <c r="I127" s="133">
        <v>0</v>
      </c>
      <c r="J127" s="134">
        <v>0</v>
      </c>
    </row>
    <row r="128" spans="1:10" ht="23.25" customHeight="1">
      <c r="A128" s="212" t="s">
        <v>1476</v>
      </c>
      <c r="B128" s="212"/>
      <c r="C128" s="167" t="s">
        <v>1475</v>
      </c>
      <c r="D128" s="167" t="s">
        <v>632</v>
      </c>
      <c r="E128" s="133">
        <v>0</v>
      </c>
      <c r="F128" s="133">
        <v>0</v>
      </c>
      <c r="G128" s="133">
        <v>297122313.12</v>
      </c>
      <c r="H128" s="133">
        <v>297122313.12</v>
      </c>
      <c r="I128" s="133">
        <v>0</v>
      </c>
      <c r="J128" s="134">
        <v>0</v>
      </c>
    </row>
    <row r="129" spans="1:10" ht="23.25" customHeight="1">
      <c r="A129" s="212" t="s">
        <v>1474</v>
      </c>
      <c r="B129" s="212"/>
      <c r="C129" s="167" t="s">
        <v>1473</v>
      </c>
      <c r="D129" s="167" t="s">
        <v>632</v>
      </c>
      <c r="E129" s="133">
        <v>0</v>
      </c>
      <c r="F129" s="133">
        <v>0</v>
      </c>
      <c r="G129" s="133">
        <v>73365108.45</v>
      </c>
      <c r="H129" s="133">
        <v>73365108.45</v>
      </c>
      <c r="I129" s="133">
        <v>0</v>
      </c>
      <c r="J129" s="134">
        <v>0</v>
      </c>
    </row>
    <row r="130" spans="1:10" ht="22.5" customHeight="1">
      <c r="A130" s="212" t="s">
        <v>1660</v>
      </c>
      <c r="B130" s="212"/>
      <c r="C130" s="167" t="s">
        <v>1661</v>
      </c>
      <c r="D130" s="167" t="s">
        <v>632</v>
      </c>
      <c r="E130" s="133">
        <v>0</v>
      </c>
      <c r="F130" s="133">
        <v>0</v>
      </c>
      <c r="G130" s="133">
        <v>3083604.61</v>
      </c>
      <c r="H130" s="133">
        <v>3083604.61</v>
      </c>
      <c r="I130" s="133">
        <v>0</v>
      </c>
      <c r="J130" s="134">
        <v>0</v>
      </c>
    </row>
    <row r="131" spans="1:10" ht="23.25" customHeight="1">
      <c r="A131" s="212" t="s">
        <v>1662</v>
      </c>
      <c r="B131" s="212"/>
      <c r="C131" s="167" t="s">
        <v>1663</v>
      </c>
      <c r="D131" s="167" t="s">
        <v>632</v>
      </c>
      <c r="E131" s="133">
        <v>0</v>
      </c>
      <c r="F131" s="133">
        <v>0</v>
      </c>
      <c r="G131" s="133">
        <v>688890.39</v>
      </c>
      <c r="H131" s="133">
        <v>688890.39</v>
      </c>
      <c r="I131" s="133">
        <v>0</v>
      </c>
      <c r="J131" s="134">
        <v>0</v>
      </c>
    </row>
    <row r="132" spans="1:10" ht="12.75" customHeight="1">
      <c r="A132" s="217" t="s">
        <v>631</v>
      </c>
      <c r="B132" s="217"/>
      <c r="C132" s="217"/>
      <c r="D132" s="217"/>
      <c r="E132" s="218">
        <v>0</v>
      </c>
      <c r="F132" s="218">
        <v>0</v>
      </c>
      <c r="G132" s="218">
        <v>947738983.28</v>
      </c>
      <c r="H132" s="218">
        <v>947738983.28</v>
      </c>
      <c r="I132" s="218">
        <v>0</v>
      </c>
      <c r="J132" s="168">
        <v>0</v>
      </c>
    </row>
    <row r="133" spans="1:10" ht="1.5" customHeight="1">
      <c r="A133" s="217"/>
      <c r="B133" s="217"/>
      <c r="C133" s="217"/>
      <c r="D133" s="217"/>
      <c r="E133" s="218"/>
      <c r="F133" s="218"/>
      <c r="G133" s="218"/>
      <c r="H133" s="218"/>
      <c r="I133" s="218"/>
      <c r="J133" s="123"/>
    </row>
    <row r="134" spans="1:10" ht="15" customHeight="1">
      <c r="A134" s="216" t="s">
        <v>1472</v>
      </c>
      <c r="B134" s="216"/>
      <c r="C134" s="216"/>
      <c r="D134" s="216"/>
      <c r="E134" s="216"/>
      <c r="F134" s="216"/>
      <c r="G134" s="216"/>
      <c r="H134" s="216"/>
      <c r="I134" s="216"/>
      <c r="J134" s="216"/>
    </row>
    <row r="135" spans="1:10" ht="22.5" customHeight="1">
      <c r="A135" s="212" t="s">
        <v>1030</v>
      </c>
      <c r="B135" s="212"/>
      <c r="C135" s="167" t="s">
        <v>1471</v>
      </c>
      <c r="D135" s="167" t="s">
        <v>632</v>
      </c>
      <c r="E135" s="133">
        <v>0</v>
      </c>
      <c r="F135" s="133">
        <v>0</v>
      </c>
      <c r="G135" s="133">
        <v>14102388.2</v>
      </c>
      <c r="H135" s="133">
        <v>14102388.2</v>
      </c>
      <c r="I135" s="133">
        <v>0</v>
      </c>
      <c r="J135" s="134">
        <v>0</v>
      </c>
    </row>
    <row r="136" spans="1:10" ht="12.75" customHeight="1">
      <c r="A136" s="217" t="s">
        <v>631</v>
      </c>
      <c r="B136" s="217"/>
      <c r="C136" s="217"/>
      <c r="D136" s="217"/>
      <c r="E136" s="218">
        <v>0</v>
      </c>
      <c r="F136" s="218">
        <v>0</v>
      </c>
      <c r="G136" s="218">
        <v>14102388.2</v>
      </c>
      <c r="H136" s="218">
        <v>14102388.2</v>
      </c>
      <c r="I136" s="218">
        <v>0</v>
      </c>
      <c r="J136" s="168">
        <v>0</v>
      </c>
    </row>
    <row r="137" spans="1:10" ht="2.25" customHeight="1">
      <c r="A137" s="217"/>
      <c r="B137" s="217"/>
      <c r="C137" s="217"/>
      <c r="D137" s="217"/>
      <c r="E137" s="218"/>
      <c r="F137" s="218"/>
      <c r="G137" s="218"/>
      <c r="H137" s="218"/>
      <c r="I137" s="218"/>
      <c r="J137" s="123"/>
    </row>
    <row r="138" spans="1:10" ht="14.25" customHeight="1">
      <c r="A138" s="216" t="s">
        <v>1470</v>
      </c>
      <c r="B138" s="216"/>
      <c r="C138" s="216"/>
      <c r="D138" s="216"/>
      <c r="E138" s="216"/>
      <c r="F138" s="216"/>
      <c r="G138" s="216"/>
      <c r="H138" s="216"/>
      <c r="I138" s="216"/>
      <c r="J138" s="216"/>
    </row>
    <row r="139" spans="1:10" ht="23.25" customHeight="1">
      <c r="A139" s="212" t="s">
        <v>1469</v>
      </c>
      <c r="B139" s="212"/>
      <c r="C139" s="167" t="s">
        <v>1468</v>
      </c>
      <c r="D139" s="167" t="s">
        <v>632</v>
      </c>
      <c r="E139" s="133">
        <v>0</v>
      </c>
      <c r="F139" s="133">
        <v>0</v>
      </c>
      <c r="G139" s="133">
        <v>734445.16</v>
      </c>
      <c r="H139" s="133">
        <v>734445.16</v>
      </c>
      <c r="I139" s="133">
        <v>0</v>
      </c>
      <c r="J139" s="134">
        <v>0</v>
      </c>
    </row>
    <row r="140" spans="1:10" ht="22.5" customHeight="1">
      <c r="A140" s="212" t="s">
        <v>1467</v>
      </c>
      <c r="B140" s="212"/>
      <c r="C140" s="167" t="s">
        <v>1466</v>
      </c>
      <c r="D140" s="167" t="s">
        <v>632</v>
      </c>
      <c r="E140" s="133">
        <v>0</v>
      </c>
      <c r="F140" s="133">
        <v>0</v>
      </c>
      <c r="G140" s="133">
        <v>123548890.35</v>
      </c>
      <c r="H140" s="133">
        <v>123548890.35</v>
      </c>
      <c r="I140" s="133">
        <v>0</v>
      </c>
      <c r="J140" s="134">
        <v>0</v>
      </c>
    </row>
    <row r="141" spans="1:10" ht="23.25" customHeight="1">
      <c r="A141" s="212" t="s">
        <v>1465</v>
      </c>
      <c r="B141" s="212"/>
      <c r="C141" s="167" t="s">
        <v>1464</v>
      </c>
      <c r="D141" s="167" t="s">
        <v>632</v>
      </c>
      <c r="E141" s="133">
        <v>0</v>
      </c>
      <c r="F141" s="133">
        <v>0</v>
      </c>
      <c r="G141" s="133">
        <v>5046901.15</v>
      </c>
      <c r="H141" s="133">
        <v>5046901.15</v>
      </c>
      <c r="I141" s="133">
        <v>0</v>
      </c>
      <c r="J141" s="134">
        <v>0</v>
      </c>
    </row>
    <row r="142" spans="1:10" ht="23.25" customHeight="1">
      <c r="A142" s="212" t="s">
        <v>1463</v>
      </c>
      <c r="B142" s="212"/>
      <c r="C142" s="167" t="s">
        <v>1462</v>
      </c>
      <c r="D142" s="167" t="s">
        <v>632</v>
      </c>
      <c r="E142" s="133">
        <v>0</v>
      </c>
      <c r="F142" s="133">
        <v>0</v>
      </c>
      <c r="G142" s="133">
        <v>726423189.73</v>
      </c>
      <c r="H142" s="133">
        <v>726423189.73</v>
      </c>
      <c r="I142" s="133">
        <v>0</v>
      </c>
      <c r="J142" s="134">
        <v>0</v>
      </c>
    </row>
    <row r="143" spans="1:10" ht="12" customHeight="1">
      <c r="A143" s="217" t="s">
        <v>631</v>
      </c>
      <c r="B143" s="217"/>
      <c r="C143" s="217"/>
      <c r="D143" s="217"/>
      <c r="E143" s="218">
        <v>0</v>
      </c>
      <c r="F143" s="218">
        <v>0</v>
      </c>
      <c r="G143" s="218">
        <v>855753426.39</v>
      </c>
      <c r="H143" s="218">
        <v>855753426.39</v>
      </c>
      <c r="I143" s="218">
        <v>0</v>
      </c>
      <c r="J143" s="168">
        <v>0</v>
      </c>
    </row>
    <row r="144" spans="1:10" ht="2.25" customHeight="1">
      <c r="A144" s="217"/>
      <c r="B144" s="217"/>
      <c r="C144" s="217"/>
      <c r="D144" s="217"/>
      <c r="E144" s="218"/>
      <c r="F144" s="218"/>
      <c r="G144" s="218"/>
      <c r="H144" s="218"/>
      <c r="I144" s="218"/>
      <c r="J144" s="123"/>
    </row>
    <row r="145" spans="1:10" ht="14.25" customHeight="1">
      <c r="A145" s="216" t="s">
        <v>1461</v>
      </c>
      <c r="B145" s="216"/>
      <c r="C145" s="216"/>
      <c r="D145" s="216"/>
      <c r="E145" s="216"/>
      <c r="F145" s="216"/>
      <c r="G145" s="216"/>
      <c r="H145" s="216"/>
      <c r="I145" s="216"/>
      <c r="J145" s="216"/>
    </row>
    <row r="146" spans="1:10" ht="23.25" customHeight="1">
      <c r="A146" s="212" t="s">
        <v>1460</v>
      </c>
      <c r="B146" s="212"/>
      <c r="C146" s="167" t="s">
        <v>1459</v>
      </c>
      <c r="D146" s="167" t="s">
        <v>632</v>
      </c>
      <c r="E146" s="133">
        <v>0</v>
      </c>
      <c r="F146" s="133">
        <v>0</v>
      </c>
      <c r="G146" s="133">
        <v>2702650.34</v>
      </c>
      <c r="H146" s="133">
        <v>2702650.34</v>
      </c>
      <c r="I146" s="133">
        <v>0</v>
      </c>
      <c r="J146" s="134">
        <v>0</v>
      </c>
    </row>
    <row r="147" spans="1:10" ht="23.25" customHeight="1">
      <c r="A147" s="212" t="s">
        <v>1458</v>
      </c>
      <c r="B147" s="212"/>
      <c r="C147" s="167" t="s">
        <v>1457</v>
      </c>
      <c r="D147" s="167" t="s">
        <v>632</v>
      </c>
      <c r="E147" s="133">
        <v>0</v>
      </c>
      <c r="F147" s="133">
        <v>0</v>
      </c>
      <c r="G147" s="133">
        <v>54350084.95</v>
      </c>
      <c r="H147" s="133">
        <v>54350084.95</v>
      </c>
      <c r="I147" s="133">
        <v>0</v>
      </c>
      <c r="J147" s="134">
        <v>0</v>
      </c>
    </row>
    <row r="148" spans="1:10" ht="23.25" customHeight="1">
      <c r="A148" s="212" t="s">
        <v>1456</v>
      </c>
      <c r="B148" s="212"/>
      <c r="C148" s="167" t="s">
        <v>1455</v>
      </c>
      <c r="D148" s="167" t="s">
        <v>632</v>
      </c>
      <c r="E148" s="133">
        <v>0</v>
      </c>
      <c r="F148" s="133">
        <v>0</v>
      </c>
      <c r="G148" s="133">
        <v>36578775.48</v>
      </c>
      <c r="H148" s="133">
        <v>36578775.48</v>
      </c>
      <c r="I148" s="133">
        <v>0</v>
      </c>
      <c r="J148" s="134">
        <v>0</v>
      </c>
    </row>
    <row r="149" spans="1:10" ht="22.5" customHeight="1">
      <c r="A149" s="212" t="s">
        <v>1454</v>
      </c>
      <c r="B149" s="212"/>
      <c r="C149" s="167" t="s">
        <v>1453</v>
      </c>
      <c r="D149" s="167" t="s">
        <v>632</v>
      </c>
      <c r="E149" s="133">
        <v>0</v>
      </c>
      <c r="F149" s="133">
        <v>0</v>
      </c>
      <c r="G149" s="133">
        <v>12539709.76</v>
      </c>
      <c r="H149" s="133">
        <v>12539709.76</v>
      </c>
      <c r="I149" s="133">
        <v>0</v>
      </c>
      <c r="J149" s="134">
        <v>0</v>
      </c>
    </row>
    <row r="150" spans="1:10" ht="23.25" customHeight="1">
      <c r="A150" s="212" t="s">
        <v>1452</v>
      </c>
      <c r="B150" s="212"/>
      <c r="C150" s="167" t="s">
        <v>1451</v>
      </c>
      <c r="D150" s="167" t="s">
        <v>632</v>
      </c>
      <c r="E150" s="133">
        <v>0</v>
      </c>
      <c r="F150" s="133">
        <v>0</v>
      </c>
      <c r="G150" s="133">
        <v>195586588.95</v>
      </c>
      <c r="H150" s="133">
        <v>195586588.95</v>
      </c>
      <c r="I150" s="133">
        <v>0</v>
      </c>
      <c r="J150" s="134">
        <v>0</v>
      </c>
    </row>
    <row r="151" spans="1:10" ht="23.25" customHeight="1">
      <c r="A151" s="212" t="s">
        <v>1450</v>
      </c>
      <c r="B151" s="212"/>
      <c r="C151" s="167" t="s">
        <v>1449</v>
      </c>
      <c r="D151" s="167" t="s">
        <v>632</v>
      </c>
      <c r="E151" s="133">
        <v>0</v>
      </c>
      <c r="F151" s="133">
        <v>0</v>
      </c>
      <c r="G151" s="133">
        <v>265276385.11</v>
      </c>
      <c r="H151" s="133">
        <v>265276385.11</v>
      </c>
      <c r="I151" s="133">
        <v>0</v>
      </c>
      <c r="J151" s="134">
        <v>0</v>
      </c>
    </row>
    <row r="152" spans="1:10" ht="12" customHeight="1">
      <c r="A152" s="217" t="s">
        <v>631</v>
      </c>
      <c r="B152" s="217"/>
      <c r="C152" s="217"/>
      <c r="D152" s="217"/>
      <c r="E152" s="218">
        <v>0</v>
      </c>
      <c r="F152" s="218">
        <v>0</v>
      </c>
      <c r="G152" s="218">
        <v>567034194.59</v>
      </c>
      <c r="H152" s="218">
        <v>567034194.59</v>
      </c>
      <c r="I152" s="218">
        <v>0</v>
      </c>
      <c r="J152" s="168">
        <v>0</v>
      </c>
    </row>
    <row r="153" spans="1:10" ht="2.25" customHeight="1">
      <c r="A153" s="217"/>
      <c r="B153" s="217"/>
      <c r="C153" s="217"/>
      <c r="D153" s="217"/>
      <c r="E153" s="218"/>
      <c r="F153" s="218"/>
      <c r="G153" s="218"/>
      <c r="H153" s="218"/>
      <c r="I153" s="218"/>
      <c r="J153" s="123"/>
    </row>
    <row r="154" spans="1:10" ht="14.25" customHeight="1">
      <c r="A154" s="216" t="s">
        <v>1448</v>
      </c>
      <c r="B154" s="216"/>
      <c r="C154" s="216"/>
      <c r="D154" s="216"/>
      <c r="E154" s="216"/>
      <c r="F154" s="216"/>
      <c r="G154" s="216"/>
      <c r="H154" s="216"/>
      <c r="I154" s="216"/>
      <c r="J154" s="216"/>
    </row>
    <row r="155" spans="1:10" ht="23.25" customHeight="1">
      <c r="A155" s="212" t="s">
        <v>1447</v>
      </c>
      <c r="B155" s="212"/>
      <c r="C155" s="167" t="s">
        <v>1446</v>
      </c>
      <c r="D155" s="167" t="s">
        <v>632</v>
      </c>
      <c r="E155" s="133">
        <v>0</v>
      </c>
      <c r="F155" s="133">
        <v>0</v>
      </c>
      <c r="G155" s="133">
        <v>172137831.52</v>
      </c>
      <c r="H155" s="133">
        <v>172137831.52</v>
      </c>
      <c r="I155" s="133">
        <v>0</v>
      </c>
      <c r="J155" s="134">
        <v>0</v>
      </c>
    </row>
    <row r="156" spans="1:10" ht="23.25" customHeight="1">
      <c r="A156" s="212" t="s">
        <v>1445</v>
      </c>
      <c r="B156" s="212"/>
      <c r="C156" s="167" t="s">
        <v>1444</v>
      </c>
      <c r="D156" s="167" t="s">
        <v>632</v>
      </c>
      <c r="E156" s="133">
        <v>0</v>
      </c>
      <c r="F156" s="133">
        <v>0</v>
      </c>
      <c r="G156" s="133">
        <v>336312.68</v>
      </c>
      <c r="H156" s="133">
        <v>336312.68</v>
      </c>
      <c r="I156" s="133">
        <v>0</v>
      </c>
      <c r="J156" s="134">
        <v>0</v>
      </c>
    </row>
    <row r="157" spans="1:10" ht="22.5" customHeight="1">
      <c r="A157" s="212" t="s">
        <v>1443</v>
      </c>
      <c r="B157" s="212"/>
      <c r="C157" s="167" t="s">
        <v>1442</v>
      </c>
      <c r="D157" s="167" t="s">
        <v>632</v>
      </c>
      <c r="E157" s="133">
        <v>0</v>
      </c>
      <c r="F157" s="133">
        <v>0</v>
      </c>
      <c r="G157" s="133">
        <v>2056717.96</v>
      </c>
      <c r="H157" s="133">
        <v>2056717.96</v>
      </c>
      <c r="I157" s="133">
        <v>0</v>
      </c>
      <c r="J157" s="134">
        <v>0</v>
      </c>
    </row>
    <row r="158" spans="1:10" ht="23.25" customHeight="1">
      <c r="A158" s="212" t="s">
        <v>1441</v>
      </c>
      <c r="B158" s="212"/>
      <c r="C158" s="167" t="s">
        <v>1440</v>
      </c>
      <c r="D158" s="167" t="s">
        <v>632</v>
      </c>
      <c r="E158" s="133">
        <v>0</v>
      </c>
      <c r="F158" s="133">
        <v>0</v>
      </c>
      <c r="G158" s="133">
        <v>62133958.96</v>
      </c>
      <c r="H158" s="133">
        <v>62133958.96</v>
      </c>
      <c r="I158" s="133">
        <v>0</v>
      </c>
      <c r="J158" s="134">
        <v>0</v>
      </c>
    </row>
    <row r="159" spans="1:10" ht="23.25" customHeight="1">
      <c r="A159" s="212" t="s">
        <v>1664</v>
      </c>
      <c r="B159" s="212"/>
      <c r="C159" s="167" t="s">
        <v>1665</v>
      </c>
      <c r="D159" s="167" t="s">
        <v>632</v>
      </c>
      <c r="E159" s="133">
        <v>0</v>
      </c>
      <c r="F159" s="133">
        <v>0</v>
      </c>
      <c r="G159" s="133">
        <v>7533</v>
      </c>
      <c r="H159" s="133">
        <v>7533</v>
      </c>
      <c r="I159" s="133">
        <v>0</v>
      </c>
      <c r="J159" s="134">
        <v>0</v>
      </c>
    </row>
    <row r="160" spans="1:10" ht="23.25" customHeight="1">
      <c r="A160" s="212" t="s">
        <v>1439</v>
      </c>
      <c r="B160" s="212"/>
      <c r="C160" s="167" t="s">
        <v>1438</v>
      </c>
      <c r="D160" s="167" t="s">
        <v>632</v>
      </c>
      <c r="E160" s="133">
        <v>0</v>
      </c>
      <c r="F160" s="133">
        <v>0</v>
      </c>
      <c r="G160" s="133">
        <v>228375631.59</v>
      </c>
      <c r="H160" s="133">
        <v>228375631.59</v>
      </c>
      <c r="I160" s="133">
        <v>0</v>
      </c>
      <c r="J160" s="134">
        <v>0</v>
      </c>
    </row>
    <row r="161" spans="1:10" ht="23.25" customHeight="1">
      <c r="A161" s="212" t="s">
        <v>1666</v>
      </c>
      <c r="B161" s="212"/>
      <c r="C161" s="167" t="s">
        <v>1667</v>
      </c>
      <c r="D161" s="167" t="s">
        <v>632</v>
      </c>
      <c r="E161" s="133">
        <v>0</v>
      </c>
      <c r="F161" s="133">
        <v>0</v>
      </c>
      <c r="G161" s="133">
        <v>8864548.38</v>
      </c>
      <c r="H161" s="133">
        <v>8864548.38</v>
      </c>
      <c r="I161" s="133">
        <v>0</v>
      </c>
      <c r="J161" s="134">
        <v>0</v>
      </c>
    </row>
    <row r="162" spans="1:10" ht="22.5" customHeight="1">
      <c r="A162" s="212" t="s">
        <v>1437</v>
      </c>
      <c r="B162" s="212"/>
      <c r="C162" s="167" t="s">
        <v>1436</v>
      </c>
      <c r="D162" s="167" t="s">
        <v>632</v>
      </c>
      <c r="E162" s="133">
        <v>0</v>
      </c>
      <c r="F162" s="133">
        <v>0</v>
      </c>
      <c r="G162" s="133">
        <v>5570842.36</v>
      </c>
      <c r="H162" s="133">
        <v>5570842.36</v>
      </c>
      <c r="I162" s="133">
        <v>0</v>
      </c>
      <c r="J162" s="134">
        <v>0</v>
      </c>
    </row>
    <row r="163" spans="1:10" ht="23.25" customHeight="1">
      <c r="A163" s="212" t="s">
        <v>1435</v>
      </c>
      <c r="B163" s="212"/>
      <c r="C163" s="167" t="s">
        <v>1434</v>
      </c>
      <c r="D163" s="167" t="s">
        <v>632</v>
      </c>
      <c r="E163" s="133">
        <v>0</v>
      </c>
      <c r="F163" s="133">
        <v>0</v>
      </c>
      <c r="G163" s="133">
        <v>666577476.84</v>
      </c>
      <c r="H163" s="133">
        <v>666577476.84</v>
      </c>
      <c r="I163" s="133">
        <v>0</v>
      </c>
      <c r="J163" s="134">
        <v>0</v>
      </c>
    </row>
    <row r="164" spans="1:10" ht="23.25" customHeight="1">
      <c r="A164" s="212" t="s">
        <v>1668</v>
      </c>
      <c r="B164" s="212"/>
      <c r="C164" s="167" t="s">
        <v>1669</v>
      </c>
      <c r="D164" s="167" t="s">
        <v>632</v>
      </c>
      <c r="E164" s="133">
        <v>0</v>
      </c>
      <c r="F164" s="133">
        <v>0</v>
      </c>
      <c r="G164" s="133">
        <v>29510.55</v>
      </c>
      <c r="H164" s="133">
        <v>29510.55</v>
      </c>
      <c r="I164" s="133">
        <v>0</v>
      </c>
      <c r="J164" s="134">
        <v>0</v>
      </c>
    </row>
    <row r="165" spans="1:10" ht="23.25" customHeight="1">
      <c r="A165" s="212" t="s">
        <v>1433</v>
      </c>
      <c r="B165" s="212"/>
      <c r="C165" s="167" t="s">
        <v>1432</v>
      </c>
      <c r="D165" s="167" t="s">
        <v>632</v>
      </c>
      <c r="E165" s="133">
        <v>0</v>
      </c>
      <c r="F165" s="133">
        <v>0</v>
      </c>
      <c r="G165" s="133">
        <v>1348009070.28</v>
      </c>
      <c r="H165" s="133">
        <v>1348009070.28</v>
      </c>
      <c r="I165" s="133">
        <v>0</v>
      </c>
      <c r="J165" s="134">
        <v>0</v>
      </c>
    </row>
    <row r="166" spans="1:10" ht="22.5" customHeight="1">
      <c r="A166" s="212" t="s">
        <v>1670</v>
      </c>
      <c r="B166" s="212"/>
      <c r="C166" s="167" t="s">
        <v>1671</v>
      </c>
      <c r="D166" s="167" t="s">
        <v>632</v>
      </c>
      <c r="E166" s="133">
        <v>0</v>
      </c>
      <c r="F166" s="133">
        <v>0</v>
      </c>
      <c r="G166" s="133">
        <v>61674597.79</v>
      </c>
      <c r="H166" s="133">
        <v>61674597.79</v>
      </c>
      <c r="I166" s="133">
        <v>0</v>
      </c>
      <c r="J166" s="134">
        <v>0</v>
      </c>
    </row>
    <row r="167" spans="1:10" ht="23.25" customHeight="1">
      <c r="A167" s="212" t="s">
        <v>1431</v>
      </c>
      <c r="B167" s="212"/>
      <c r="C167" s="167" t="s">
        <v>1430</v>
      </c>
      <c r="D167" s="167" t="s">
        <v>632</v>
      </c>
      <c r="E167" s="133">
        <v>0</v>
      </c>
      <c r="F167" s="133">
        <v>0</v>
      </c>
      <c r="G167" s="133">
        <v>16281708.91</v>
      </c>
      <c r="H167" s="133">
        <v>16281708.91</v>
      </c>
      <c r="I167" s="133">
        <v>0</v>
      </c>
      <c r="J167" s="134">
        <v>0</v>
      </c>
    </row>
    <row r="168" spans="1:10" ht="23.25" customHeight="1">
      <c r="A168" s="212" t="s">
        <v>1429</v>
      </c>
      <c r="B168" s="212"/>
      <c r="C168" s="167" t="s">
        <v>1428</v>
      </c>
      <c r="D168" s="167" t="s">
        <v>632</v>
      </c>
      <c r="E168" s="133">
        <v>0</v>
      </c>
      <c r="F168" s="133">
        <v>0</v>
      </c>
      <c r="G168" s="133">
        <v>18987051.34</v>
      </c>
      <c r="H168" s="133">
        <v>18987051.34</v>
      </c>
      <c r="I168" s="133">
        <v>0</v>
      </c>
      <c r="J168" s="134">
        <v>0</v>
      </c>
    </row>
    <row r="169" spans="1:10" ht="23.25" customHeight="1">
      <c r="A169" s="212" t="s">
        <v>1427</v>
      </c>
      <c r="B169" s="212"/>
      <c r="C169" s="167" t="s">
        <v>1426</v>
      </c>
      <c r="D169" s="167" t="s">
        <v>632</v>
      </c>
      <c r="E169" s="133">
        <v>0</v>
      </c>
      <c r="F169" s="133">
        <v>0</v>
      </c>
      <c r="G169" s="133">
        <v>49515302.53</v>
      </c>
      <c r="H169" s="133">
        <v>49515302.53</v>
      </c>
      <c r="I169" s="133">
        <v>0</v>
      </c>
      <c r="J169" s="134">
        <v>0</v>
      </c>
    </row>
    <row r="170" spans="1:10" ht="22.5" customHeight="1">
      <c r="A170" s="212" t="s">
        <v>1425</v>
      </c>
      <c r="B170" s="212"/>
      <c r="C170" s="167" t="s">
        <v>1424</v>
      </c>
      <c r="D170" s="167" t="s">
        <v>632</v>
      </c>
      <c r="E170" s="133">
        <v>0</v>
      </c>
      <c r="F170" s="133">
        <v>0</v>
      </c>
      <c r="G170" s="133">
        <v>206405946.08</v>
      </c>
      <c r="H170" s="133">
        <v>206405946.08</v>
      </c>
      <c r="I170" s="133">
        <v>0</v>
      </c>
      <c r="J170" s="134">
        <v>0</v>
      </c>
    </row>
    <row r="171" spans="1:10" ht="23.25" customHeight="1">
      <c r="A171" s="212" t="s">
        <v>1423</v>
      </c>
      <c r="B171" s="212"/>
      <c r="C171" s="167" t="s">
        <v>1422</v>
      </c>
      <c r="D171" s="167" t="s">
        <v>632</v>
      </c>
      <c r="E171" s="133">
        <v>0</v>
      </c>
      <c r="F171" s="133">
        <v>0</v>
      </c>
      <c r="G171" s="133">
        <v>293992587.68</v>
      </c>
      <c r="H171" s="133">
        <v>293992587.68</v>
      </c>
      <c r="I171" s="133">
        <v>0</v>
      </c>
      <c r="J171" s="134">
        <v>0</v>
      </c>
    </row>
    <row r="172" spans="1:10" ht="23.25" customHeight="1">
      <c r="A172" s="212" t="s">
        <v>1421</v>
      </c>
      <c r="B172" s="212"/>
      <c r="C172" s="167" t="s">
        <v>1420</v>
      </c>
      <c r="D172" s="167" t="s">
        <v>632</v>
      </c>
      <c r="E172" s="133">
        <v>0</v>
      </c>
      <c r="F172" s="133">
        <v>0</v>
      </c>
      <c r="G172" s="133">
        <v>72462514.07</v>
      </c>
      <c r="H172" s="133">
        <v>72462514.07</v>
      </c>
      <c r="I172" s="133">
        <v>0</v>
      </c>
      <c r="J172" s="134">
        <v>0</v>
      </c>
    </row>
    <row r="173" spans="1:10" ht="23.25" customHeight="1">
      <c r="A173" s="212" t="s">
        <v>1419</v>
      </c>
      <c r="B173" s="212"/>
      <c r="C173" s="167" t="s">
        <v>1418</v>
      </c>
      <c r="D173" s="167" t="s">
        <v>632</v>
      </c>
      <c r="E173" s="133">
        <v>0</v>
      </c>
      <c r="F173" s="133">
        <v>0</v>
      </c>
      <c r="G173" s="133">
        <v>169482</v>
      </c>
      <c r="H173" s="133">
        <v>169482</v>
      </c>
      <c r="I173" s="133">
        <v>0</v>
      </c>
      <c r="J173" s="134">
        <v>0</v>
      </c>
    </row>
    <row r="174" spans="1:10" ht="22.5" customHeight="1">
      <c r="A174" s="212" t="s">
        <v>1417</v>
      </c>
      <c r="B174" s="212"/>
      <c r="C174" s="167" t="s">
        <v>1416</v>
      </c>
      <c r="D174" s="167" t="s">
        <v>632</v>
      </c>
      <c r="E174" s="133">
        <v>0</v>
      </c>
      <c r="F174" s="133">
        <v>0</v>
      </c>
      <c r="G174" s="133">
        <v>202245990.26</v>
      </c>
      <c r="H174" s="133">
        <v>202245990.26</v>
      </c>
      <c r="I174" s="133">
        <v>0</v>
      </c>
      <c r="J174" s="134">
        <v>0</v>
      </c>
    </row>
    <row r="175" spans="1:10" ht="23.25" customHeight="1">
      <c r="A175" s="212" t="s">
        <v>1415</v>
      </c>
      <c r="B175" s="212"/>
      <c r="C175" s="167" t="s">
        <v>1414</v>
      </c>
      <c r="D175" s="167" t="s">
        <v>632</v>
      </c>
      <c r="E175" s="133">
        <v>0</v>
      </c>
      <c r="F175" s="133">
        <v>0</v>
      </c>
      <c r="G175" s="133">
        <v>811550320.86</v>
      </c>
      <c r="H175" s="133">
        <v>811550320.86</v>
      </c>
      <c r="I175" s="133">
        <v>0</v>
      </c>
      <c r="J175" s="134">
        <v>0</v>
      </c>
    </row>
    <row r="176" spans="1:10" ht="23.25" customHeight="1">
      <c r="A176" s="212" t="s">
        <v>1413</v>
      </c>
      <c r="B176" s="212"/>
      <c r="C176" s="167" t="s">
        <v>1412</v>
      </c>
      <c r="D176" s="167" t="s">
        <v>632</v>
      </c>
      <c r="E176" s="133">
        <v>0</v>
      </c>
      <c r="F176" s="133">
        <v>0</v>
      </c>
      <c r="G176" s="133">
        <v>736025.88</v>
      </c>
      <c r="H176" s="133">
        <v>736025.88</v>
      </c>
      <c r="I176" s="133">
        <v>0</v>
      </c>
      <c r="J176" s="134">
        <v>0</v>
      </c>
    </row>
    <row r="177" spans="1:10" ht="23.25" customHeight="1">
      <c r="A177" s="212" t="s">
        <v>1411</v>
      </c>
      <c r="B177" s="212"/>
      <c r="C177" s="167" t="s">
        <v>1410</v>
      </c>
      <c r="D177" s="167" t="s">
        <v>632</v>
      </c>
      <c r="E177" s="133">
        <v>0</v>
      </c>
      <c r="F177" s="133">
        <v>0</v>
      </c>
      <c r="G177" s="133">
        <v>1313190448</v>
      </c>
      <c r="H177" s="133">
        <v>1313190448</v>
      </c>
      <c r="I177" s="133">
        <v>0</v>
      </c>
      <c r="J177" s="134">
        <v>0</v>
      </c>
    </row>
    <row r="178" spans="1:10" ht="12" customHeight="1">
      <c r="A178" s="217" t="s">
        <v>631</v>
      </c>
      <c r="B178" s="217"/>
      <c r="C178" s="217"/>
      <c r="D178" s="217"/>
      <c r="E178" s="218">
        <v>0</v>
      </c>
      <c r="F178" s="218">
        <v>0</v>
      </c>
      <c r="G178" s="218">
        <v>5541311409.52</v>
      </c>
      <c r="H178" s="218">
        <v>5541311409.52</v>
      </c>
      <c r="I178" s="218">
        <v>0</v>
      </c>
      <c r="J178" s="168">
        <v>0</v>
      </c>
    </row>
    <row r="179" spans="1:10" ht="2.25" customHeight="1">
      <c r="A179" s="217"/>
      <c r="B179" s="217"/>
      <c r="C179" s="217"/>
      <c r="D179" s="217"/>
      <c r="E179" s="218"/>
      <c r="F179" s="218"/>
      <c r="G179" s="218"/>
      <c r="H179" s="218"/>
      <c r="I179" s="218"/>
      <c r="J179" s="123"/>
    </row>
    <row r="180" spans="1:10" ht="14.25" customHeight="1">
      <c r="A180" s="216" t="s">
        <v>1409</v>
      </c>
      <c r="B180" s="216"/>
      <c r="C180" s="216"/>
      <c r="D180" s="216"/>
      <c r="E180" s="216"/>
      <c r="F180" s="216"/>
      <c r="G180" s="216"/>
      <c r="H180" s="216"/>
      <c r="I180" s="216"/>
      <c r="J180" s="216"/>
    </row>
    <row r="181" spans="1:10" ht="23.25" customHeight="1">
      <c r="A181" s="212" t="s">
        <v>1408</v>
      </c>
      <c r="B181" s="212"/>
      <c r="C181" s="167" t="s">
        <v>1407</v>
      </c>
      <c r="D181" s="167" t="s">
        <v>632</v>
      </c>
      <c r="E181" s="133">
        <v>0</v>
      </c>
      <c r="F181" s="133">
        <v>0</v>
      </c>
      <c r="G181" s="133">
        <v>184838724.84</v>
      </c>
      <c r="H181" s="133">
        <v>184838724.84</v>
      </c>
      <c r="I181" s="133">
        <v>0</v>
      </c>
      <c r="J181" s="134">
        <v>0</v>
      </c>
    </row>
    <row r="182" spans="1:10" ht="23.25" customHeight="1">
      <c r="A182" s="212" t="s">
        <v>1406</v>
      </c>
      <c r="B182" s="212"/>
      <c r="C182" s="167" t="s">
        <v>1405</v>
      </c>
      <c r="D182" s="167" t="s">
        <v>632</v>
      </c>
      <c r="E182" s="133">
        <v>0</v>
      </c>
      <c r="F182" s="133">
        <v>0</v>
      </c>
      <c r="G182" s="133">
        <v>511896833.9</v>
      </c>
      <c r="H182" s="133">
        <v>511896833.9</v>
      </c>
      <c r="I182" s="133">
        <v>0</v>
      </c>
      <c r="J182" s="134">
        <v>0</v>
      </c>
    </row>
    <row r="183" spans="1:10" ht="12" customHeight="1">
      <c r="A183" s="217" t="s">
        <v>631</v>
      </c>
      <c r="B183" s="217"/>
      <c r="C183" s="217"/>
      <c r="D183" s="217"/>
      <c r="E183" s="218">
        <v>0</v>
      </c>
      <c r="F183" s="218">
        <v>0</v>
      </c>
      <c r="G183" s="218">
        <v>696735558.74</v>
      </c>
      <c r="H183" s="218">
        <v>696735558.74</v>
      </c>
      <c r="I183" s="218">
        <v>0</v>
      </c>
      <c r="J183" s="168">
        <v>0</v>
      </c>
    </row>
    <row r="184" spans="1:10" ht="2.25" customHeight="1">
      <c r="A184" s="217"/>
      <c r="B184" s="217"/>
      <c r="C184" s="217"/>
      <c r="D184" s="217"/>
      <c r="E184" s="218"/>
      <c r="F184" s="218"/>
      <c r="G184" s="218"/>
      <c r="H184" s="218"/>
      <c r="I184" s="218"/>
      <c r="J184" s="123"/>
    </row>
    <row r="185" spans="1:10" ht="14.25" customHeight="1">
      <c r="A185" s="216" t="s">
        <v>1404</v>
      </c>
      <c r="B185" s="216"/>
      <c r="C185" s="216"/>
      <c r="D185" s="216"/>
      <c r="E185" s="216"/>
      <c r="F185" s="216"/>
      <c r="G185" s="216"/>
      <c r="H185" s="216"/>
      <c r="I185" s="216"/>
      <c r="J185" s="216"/>
    </row>
    <row r="186" spans="1:10" ht="23.25" customHeight="1">
      <c r="A186" s="212" t="s">
        <v>739</v>
      </c>
      <c r="B186" s="212"/>
      <c r="C186" s="167" t="s">
        <v>1403</v>
      </c>
      <c r="D186" s="167" t="s">
        <v>632</v>
      </c>
      <c r="E186" s="133">
        <v>2240836.69</v>
      </c>
      <c r="F186" s="133">
        <v>0</v>
      </c>
      <c r="G186" s="133">
        <v>794473088.2</v>
      </c>
      <c r="H186" s="133">
        <v>796713924.89</v>
      </c>
      <c r="I186" s="133">
        <v>0</v>
      </c>
      <c r="J186" s="134">
        <v>0</v>
      </c>
    </row>
    <row r="187" spans="1:10" ht="23.25" customHeight="1">
      <c r="A187" s="212" t="s">
        <v>1402</v>
      </c>
      <c r="B187" s="212"/>
      <c r="C187" s="167" t="s">
        <v>1401</v>
      </c>
      <c r="D187" s="167" t="s">
        <v>632</v>
      </c>
      <c r="E187" s="133">
        <v>0</v>
      </c>
      <c r="F187" s="133">
        <v>0</v>
      </c>
      <c r="G187" s="133">
        <v>114311436.8</v>
      </c>
      <c r="H187" s="133">
        <v>114311436.8</v>
      </c>
      <c r="I187" s="133">
        <v>0</v>
      </c>
      <c r="J187" s="134">
        <v>0</v>
      </c>
    </row>
    <row r="188" spans="1:10" ht="22.5" customHeight="1">
      <c r="A188" s="212" t="s">
        <v>1400</v>
      </c>
      <c r="B188" s="212"/>
      <c r="C188" s="167" t="s">
        <v>1399</v>
      </c>
      <c r="D188" s="167" t="s">
        <v>632</v>
      </c>
      <c r="E188" s="133">
        <v>0</v>
      </c>
      <c r="F188" s="133">
        <v>0</v>
      </c>
      <c r="G188" s="133">
        <v>33238436.72</v>
      </c>
      <c r="H188" s="133">
        <v>33238436.72</v>
      </c>
      <c r="I188" s="133">
        <v>0</v>
      </c>
      <c r="J188" s="134">
        <v>0</v>
      </c>
    </row>
    <row r="189" spans="1:10" ht="23.25" customHeight="1">
      <c r="A189" s="212" t="s">
        <v>1398</v>
      </c>
      <c r="B189" s="212"/>
      <c r="C189" s="167" t="s">
        <v>1397</v>
      </c>
      <c r="D189" s="167" t="s">
        <v>632</v>
      </c>
      <c r="E189" s="133">
        <v>0</v>
      </c>
      <c r="F189" s="133">
        <v>0</v>
      </c>
      <c r="G189" s="133">
        <v>27220549.75</v>
      </c>
      <c r="H189" s="133">
        <v>27220549.75</v>
      </c>
      <c r="I189" s="133">
        <v>0</v>
      </c>
      <c r="J189" s="134">
        <v>0</v>
      </c>
    </row>
    <row r="190" spans="1:10" ht="23.25" customHeight="1">
      <c r="A190" s="212" t="s">
        <v>1396</v>
      </c>
      <c r="B190" s="212"/>
      <c r="C190" s="167" t="s">
        <v>1395</v>
      </c>
      <c r="D190" s="167" t="s">
        <v>632</v>
      </c>
      <c r="E190" s="133">
        <v>0</v>
      </c>
      <c r="F190" s="133">
        <v>0</v>
      </c>
      <c r="G190" s="133">
        <v>2032494.06</v>
      </c>
      <c r="H190" s="133">
        <v>2032494.06</v>
      </c>
      <c r="I190" s="133">
        <v>0</v>
      </c>
      <c r="J190" s="134">
        <v>0</v>
      </c>
    </row>
    <row r="191" spans="1:10" ht="23.25" customHeight="1">
      <c r="A191" s="212" t="s">
        <v>1394</v>
      </c>
      <c r="B191" s="212"/>
      <c r="C191" s="167" t="s">
        <v>1393</v>
      </c>
      <c r="D191" s="167" t="s">
        <v>632</v>
      </c>
      <c r="E191" s="133">
        <v>0</v>
      </c>
      <c r="F191" s="133">
        <v>0</v>
      </c>
      <c r="G191" s="133">
        <v>68000963</v>
      </c>
      <c r="H191" s="133">
        <v>68000963</v>
      </c>
      <c r="I191" s="133">
        <v>0</v>
      </c>
      <c r="J191" s="134">
        <v>0</v>
      </c>
    </row>
    <row r="192" spans="1:10" ht="22.5" customHeight="1">
      <c r="A192" s="212" t="s">
        <v>1392</v>
      </c>
      <c r="B192" s="212"/>
      <c r="C192" s="167" t="s">
        <v>1391</v>
      </c>
      <c r="D192" s="167" t="s">
        <v>632</v>
      </c>
      <c r="E192" s="133">
        <v>0</v>
      </c>
      <c r="F192" s="133">
        <v>0</v>
      </c>
      <c r="G192" s="133">
        <v>17391106.7</v>
      </c>
      <c r="H192" s="133">
        <v>17391106.7</v>
      </c>
      <c r="I192" s="133">
        <v>0</v>
      </c>
      <c r="J192" s="134">
        <v>0</v>
      </c>
    </row>
    <row r="193" spans="1:10" ht="23.25" customHeight="1">
      <c r="A193" s="212" t="s">
        <v>1390</v>
      </c>
      <c r="B193" s="212"/>
      <c r="C193" s="167" t="s">
        <v>1389</v>
      </c>
      <c r="D193" s="167" t="s">
        <v>632</v>
      </c>
      <c r="E193" s="133">
        <v>0</v>
      </c>
      <c r="F193" s="133">
        <v>0</v>
      </c>
      <c r="G193" s="133">
        <v>10352013.76</v>
      </c>
      <c r="H193" s="133">
        <v>10352013.76</v>
      </c>
      <c r="I193" s="133">
        <v>0</v>
      </c>
      <c r="J193" s="134">
        <v>0</v>
      </c>
    </row>
    <row r="194" spans="1:10" ht="23.25" customHeight="1">
      <c r="A194" s="212" t="s">
        <v>1388</v>
      </c>
      <c r="B194" s="212"/>
      <c r="C194" s="167" t="s">
        <v>1387</v>
      </c>
      <c r="D194" s="167" t="s">
        <v>632</v>
      </c>
      <c r="E194" s="133">
        <v>0</v>
      </c>
      <c r="F194" s="133">
        <v>0</v>
      </c>
      <c r="G194" s="133">
        <v>3350982.71</v>
      </c>
      <c r="H194" s="133">
        <v>3350982.71</v>
      </c>
      <c r="I194" s="133">
        <v>0</v>
      </c>
      <c r="J194" s="134">
        <v>0</v>
      </c>
    </row>
    <row r="195" spans="1:10" ht="23.25" customHeight="1">
      <c r="A195" s="212" t="s">
        <v>1386</v>
      </c>
      <c r="B195" s="212"/>
      <c r="C195" s="167" t="s">
        <v>1385</v>
      </c>
      <c r="D195" s="167" t="s">
        <v>632</v>
      </c>
      <c r="E195" s="133">
        <v>0</v>
      </c>
      <c r="F195" s="133">
        <v>0</v>
      </c>
      <c r="G195" s="133">
        <v>14810920.59</v>
      </c>
      <c r="H195" s="133">
        <v>14810920.59</v>
      </c>
      <c r="I195" s="133">
        <v>0</v>
      </c>
      <c r="J195" s="134">
        <v>0</v>
      </c>
    </row>
    <row r="196" spans="1:10" ht="22.5" customHeight="1">
      <c r="A196" s="212" t="s">
        <v>1384</v>
      </c>
      <c r="B196" s="212"/>
      <c r="C196" s="167" t="s">
        <v>1383</v>
      </c>
      <c r="D196" s="167" t="s">
        <v>632</v>
      </c>
      <c r="E196" s="133">
        <v>0</v>
      </c>
      <c r="F196" s="133">
        <v>0</v>
      </c>
      <c r="G196" s="133">
        <v>16538032.76</v>
      </c>
      <c r="H196" s="133">
        <v>16538032.76</v>
      </c>
      <c r="I196" s="133">
        <v>0</v>
      </c>
      <c r="J196" s="134">
        <v>0</v>
      </c>
    </row>
    <row r="197" spans="1:10" ht="23.25" customHeight="1">
      <c r="A197" s="212" t="s">
        <v>1382</v>
      </c>
      <c r="B197" s="212"/>
      <c r="C197" s="167" t="s">
        <v>1381</v>
      </c>
      <c r="D197" s="167" t="s">
        <v>632</v>
      </c>
      <c r="E197" s="133">
        <v>0</v>
      </c>
      <c r="F197" s="133">
        <v>0</v>
      </c>
      <c r="G197" s="133">
        <v>23363510.78</v>
      </c>
      <c r="H197" s="133">
        <v>23363510.78</v>
      </c>
      <c r="I197" s="133">
        <v>0</v>
      </c>
      <c r="J197" s="134">
        <v>0</v>
      </c>
    </row>
    <row r="198" spans="1:10" ht="23.25" customHeight="1">
      <c r="A198" s="212" t="s">
        <v>1380</v>
      </c>
      <c r="B198" s="212"/>
      <c r="C198" s="167" t="s">
        <v>1379</v>
      </c>
      <c r="D198" s="167" t="s">
        <v>632</v>
      </c>
      <c r="E198" s="133">
        <v>0</v>
      </c>
      <c r="F198" s="133">
        <v>0</v>
      </c>
      <c r="G198" s="133">
        <v>9779018.79</v>
      </c>
      <c r="H198" s="133">
        <v>9779018.79</v>
      </c>
      <c r="I198" s="133">
        <v>0</v>
      </c>
      <c r="J198" s="134">
        <v>0</v>
      </c>
    </row>
    <row r="199" spans="1:10" ht="23.25" customHeight="1">
      <c r="A199" s="212" t="s">
        <v>1378</v>
      </c>
      <c r="B199" s="212"/>
      <c r="C199" s="167" t="s">
        <v>1377</v>
      </c>
      <c r="D199" s="167" t="s">
        <v>632</v>
      </c>
      <c r="E199" s="133">
        <v>0</v>
      </c>
      <c r="F199" s="133">
        <v>0</v>
      </c>
      <c r="G199" s="133">
        <v>34699010.09</v>
      </c>
      <c r="H199" s="133">
        <v>34699010.09</v>
      </c>
      <c r="I199" s="133">
        <v>0</v>
      </c>
      <c r="J199" s="134">
        <v>0</v>
      </c>
    </row>
    <row r="200" spans="1:10" ht="22.5" customHeight="1">
      <c r="A200" s="212" t="s">
        <v>1376</v>
      </c>
      <c r="B200" s="212"/>
      <c r="C200" s="167" t="s">
        <v>1375</v>
      </c>
      <c r="D200" s="167" t="s">
        <v>632</v>
      </c>
      <c r="E200" s="133">
        <v>0</v>
      </c>
      <c r="F200" s="133">
        <v>0</v>
      </c>
      <c r="G200" s="133">
        <v>51946521</v>
      </c>
      <c r="H200" s="133">
        <v>51946521</v>
      </c>
      <c r="I200" s="133">
        <v>0</v>
      </c>
      <c r="J200" s="134">
        <v>0</v>
      </c>
    </row>
    <row r="201" spans="1:10" ht="23.25" customHeight="1">
      <c r="A201" s="212" t="s">
        <v>1374</v>
      </c>
      <c r="B201" s="212"/>
      <c r="C201" s="167" t="s">
        <v>1373</v>
      </c>
      <c r="D201" s="167" t="s">
        <v>632</v>
      </c>
      <c r="E201" s="133">
        <v>0</v>
      </c>
      <c r="F201" s="133">
        <v>0</v>
      </c>
      <c r="G201" s="133">
        <v>63278879.41</v>
      </c>
      <c r="H201" s="133">
        <v>63278879.41</v>
      </c>
      <c r="I201" s="133">
        <v>0</v>
      </c>
      <c r="J201" s="134">
        <v>0</v>
      </c>
    </row>
    <row r="202" spans="1:10" ht="23.25" customHeight="1">
      <c r="A202" s="212" t="s">
        <v>1372</v>
      </c>
      <c r="B202" s="212"/>
      <c r="C202" s="167" t="s">
        <v>1371</v>
      </c>
      <c r="D202" s="167" t="s">
        <v>632</v>
      </c>
      <c r="E202" s="133">
        <v>0</v>
      </c>
      <c r="F202" s="133">
        <v>0</v>
      </c>
      <c r="G202" s="133">
        <v>85653317.67</v>
      </c>
      <c r="H202" s="133">
        <v>85653317.67</v>
      </c>
      <c r="I202" s="133">
        <v>0</v>
      </c>
      <c r="J202" s="134">
        <v>0</v>
      </c>
    </row>
    <row r="203" spans="1:10" ht="23.25" customHeight="1">
      <c r="A203" s="212" t="s">
        <v>1370</v>
      </c>
      <c r="B203" s="212"/>
      <c r="C203" s="167" t="s">
        <v>1369</v>
      </c>
      <c r="D203" s="167" t="s">
        <v>632</v>
      </c>
      <c r="E203" s="133">
        <v>0</v>
      </c>
      <c r="F203" s="133">
        <v>0</v>
      </c>
      <c r="G203" s="133">
        <v>28597836.93</v>
      </c>
      <c r="H203" s="133">
        <v>28597836.93</v>
      </c>
      <c r="I203" s="133">
        <v>0</v>
      </c>
      <c r="J203" s="134">
        <v>0</v>
      </c>
    </row>
    <row r="204" spans="1:10" ht="22.5" customHeight="1">
      <c r="A204" s="212" t="s">
        <v>1368</v>
      </c>
      <c r="B204" s="212"/>
      <c r="C204" s="167" t="s">
        <v>1367</v>
      </c>
      <c r="D204" s="167" t="s">
        <v>632</v>
      </c>
      <c r="E204" s="133">
        <v>0</v>
      </c>
      <c r="F204" s="133">
        <v>0</v>
      </c>
      <c r="G204" s="133">
        <v>26803549.08</v>
      </c>
      <c r="H204" s="133">
        <v>26803549.08</v>
      </c>
      <c r="I204" s="133">
        <v>0</v>
      </c>
      <c r="J204" s="134">
        <v>0</v>
      </c>
    </row>
    <row r="205" spans="1:10" ht="23.25" customHeight="1">
      <c r="A205" s="212" t="s">
        <v>1366</v>
      </c>
      <c r="B205" s="212"/>
      <c r="C205" s="167" t="s">
        <v>1365</v>
      </c>
      <c r="D205" s="167" t="s">
        <v>632</v>
      </c>
      <c r="E205" s="133">
        <v>0</v>
      </c>
      <c r="F205" s="133">
        <v>0</v>
      </c>
      <c r="G205" s="133">
        <v>32945419.78</v>
      </c>
      <c r="H205" s="133">
        <v>32945419.78</v>
      </c>
      <c r="I205" s="133">
        <v>0</v>
      </c>
      <c r="J205" s="134">
        <v>0</v>
      </c>
    </row>
    <row r="206" spans="1:10" ht="23.25" customHeight="1">
      <c r="A206" s="212" t="s">
        <v>1364</v>
      </c>
      <c r="B206" s="212"/>
      <c r="C206" s="167" t="s">
        <v>1363</v>
      </c>
      <c r="D206" s="167" t="s">
        <v>632</v>
      </c>
      <c r="E206" s="133">
        <v>0</v>
      </c>
      <c r="F206" s="133">
        <v>0</v>
      </c>
      <c r="G206" s="133">
        <v>36152579.49</v>
      </c>
      <c r="H206" s="133">
        <v>36152579.49</v>
      </c>
      <c r="I206" s="133">
        <v>0</v>
      </c>
      <c r="J206" s="134">
        <v>0</v>
      </c>
    </row>
    <row r="207" spans="1:10" ht="23.25" customHeight="1">
      <c r="A207" s="212" t="s">
        <v>1362</v>
      </c>
      <c r="B207" s="212"/>
      <c r="C207" s="167" t="s">
        <v>1361</v>
      </c>
      <c r="D207" s="167" t="s">
        <v>632</v>
      </c>
      <c r="E207" s="133">
        <v>0</v>
      </c>
      <c r="F207" s="133">
        <v>0</v>
      </c>
      <c r="G207" s="133">
        <v>15862452.14</v>
      </c>
      <c r="H207" s="133">
        <v>15862452.14</v>
      </c>
      <c r="I207" s="133">
        <v>0</v>
      </c>
      <c r="J207" s="134">
        <v>0</v>
      </c>
    </row>
    <row r="208" spans="1:10" ht="22.5" customHeight="1">
      <c r="A208" s="212" t="s">
        <v>1360</v>
      </c>
      <c r="B208" s="212"/>
      <c r="C208" s="167" t="s">
        <v>1359</v>
      </c>
      <c r="D208" s="167" t="s">
        <v>632</v>
      </c>
      <c r="E208" s="133">
        <v>0</v>
      </c>
      <c r="F208" s="133">
        <v>0</v>
      </c>
      <c r="G208" s="133">
        <v>84299374.67</v>
      </c>
      <c r="H208" s="133">
        <v>84299374.67</v>
      </c>
      <c r="I208" s="133">
        <v>0</v>
      </c>
      <c r="J208" s="134">
        <v>0</v>
      </c>
    </row>
    <row r="209" spans="1:10" ht="23.25" customHeight="1">
      <c r="A209" s="212" t="s">
        <v>1358</v>
      </c>
      <c r="B209" s="212"/>
      <c r="C209" s="167" t="s">
        <v>1357</v>
      </c>
      <c r="D209" s="167" t="s">
        <v>632</v>
      </c>
      <c r="E209" s="133">
        <v>0</v>
      </c>
      <c r="F209" s="133">
        <v>0</v>
      </c>
      <c r="G209" s="133">
        <v>34694751.49</v>
      </c>
      <c r="H209" s="133">
        <v>34694751.49</v>
      </c>
      <c r="I209" s="133">
        <v>0</v>
      </c>
      <c r="J209" s="134">
        <v>0</v>
      </c>
    </row>
    <row r="210" spans="1:10" ht="23.25" customHeight="1">
      <c r="A210" s="212" t="s">
        <v>1356</v>
      </c>
      <c r="B210" s="212"/>
      <c r="C210" s="167" t="s">
        <v>1355</v>
      </c>
      <c r="D210" s="167" t="s">
        <v>632</v>
      </c>
      <c r="E210" s="133">
        <v>0</v>
      </c>
      <c r="F210" s="133">
        <v>0</v>
      </c>
      <c r="G210" s="133">
        <v>16739991.3</v>
      </c>
      <c r="H210" s="133">
        <v>16739991.3</v>
      </c>
      <c r="I210" s="133">
        <v>0</v>
      </c>
      <c r="J210" s="134">
        <v>0</v>
      </c>
    </row>
    <row r="211" spans="1:10" ht="23.25" customHeight="1">
      <c r="A211" s="212" t="s">
        <v>1354</v>
      </c>
      <c r="B211" s="212"/>
      <c r="C211" s="167" t="s">
        <v>1353</v>
      </c>
      <c r="D211" s="167" t="s">
        <v>632</v>
      </c>
      <c r="E211" s="133">
        <v>0</v>
      </c>
      <c r="F211" s="133">
        <v>0</v>
      </c>
      <c r="G211" s="133">
        <v>14431837.59</v>
      </c>
      <c r="H211" s="133">
        <v>14431837.59</v>
      </c>
      <c r="I211" s="133">
        <v>0</v>
      </c>
      <c r="J211" s="134">
        <v>0</v>
      </c>
    </row>
    <row r="212" spans="1:10" ht="23.25" customHeight="1">
      <c r="A212" s="212" t="s">
        <v>1352</v>
      </c>
      <c r="B212" s="212"/>
      <c r="C212" s="167" t="s">
        <v>1351</v>
      </c>
      <c r="D212" s="167" t="s">
        <v>632</v>
      </c>
      <c r="E212" s="133">
        <v>0</v>
      </c>
      <c r="F212" s="133">
        <v>0</v>
      </c>
      <c r="G212" s="133">
        <v>14020855.56</v>
      </c>
      <c r="H212" s="133">
        <v>14020855.56</v>
      </c>
      <c r="I212" s="133">
        <v>0</v>
      </c>
      <c r="J212" s="134">
        <v>0</v>
      </c>
    </row>
    <row r="213" spans="1:10" ht="22.5" customHeight="1">
      <c r="A213" s="212" t="s">
        <v>1350</v>
      </c>
      <c r="B213" s="212"/>
      <c r="C213" s="167" t="s">
        <v>1349</v>
      </c>
      <c r="D213" s="167" t="s">
        <v>632</v>
      </c>
      <c r="E213" s="133">
        <v>0</v>
      </c>
      <c r="F213" s="133">
        <v>0</v>
      </c>
      <c r="G213" s="133">
        <v>12383399.92</v>
      </c>
      <c r="H213" s="133">
        <v>12383399.92</v>
      </c>
      <c r="I213" s="133">
        <v>0</v>
      </c>
      <c r="J213" s="134">
        <v>0</v>
      </c>
    </row>
    <row r="214" spans="1:10" ht="23.25" customHeight="1">
      <c r="A214" s="212" t="s">
        <v>1348</v>
      </c>
      <c r="B214" s="212"/>
      <c r="C214" s="167" t="s">
        <v>1347</v>
      </c>
      <c r="D214" s="167" t="s">
        <v>632</v>
      </c>
      <c r="E214" s="133">
        <v>0</v>
      </c>
      <c r="F214" s="133">
        <v>0</v>
      </c>
      <c r="G214" s="133">
        <v>28368859.31</v>
      </c>
      <c r="H214" s="133">
        <v>28368859.31</v>
      </c>
      <c r="I214" s="133">
        <v>0</v>
      </c>
      <c r="J214" s="134">
        <v>0</v>
      </c>
    </row>
    <row r="215" spans="1:10" ht="23.25" customHeight="1">
      <c r="A215" s="212" t="s">
        <v>1346</v>
      </c>
      <c r="B215" s="212"/>
      <c r="C215" s="167" t="s">
        <v>1345</v>
      </c>
      <c r="D215" s="167" t="s">
        <v>632</v>
      </c>
      <c r="E215" s="133">
        <v>0</v>
      </c>
      <c r="F215" s="133">
        <v>0</v>
      </c>
      <c r="G215" s="133">
        <v>69745800.98</v>
      </c>
      <c r="H215" s="133">
        <v>69745800.98</v>
      </c>
      <c r="I215" s="133">
        <v>0</v>
      </c>
      <c r="J215" s="134">
        <v>0</v>
      </c>
    </row>
    <row r="216" spans="1:10" ht="23.25" customHeight="1">
      <c r="A216" s="212" t="s">
        <v>1672</v>
      </c>
      <c r="B216" s="212"/>
      <c r="C216" s="167" t="s">
        <v>1673</v>
      </c>
      <c r="D216" s="167" t="s">
        <v>632</v>
      </c>
      <c r="E216" s="133">
        <v>0</v>
      </c>
      <c r="F216" s="133">
        <v>0</v>
      </c>
      <c r="G216" s="133">
        <v>42019104.58</v>
      </c>
      <c r="H216" s="133">
        <v>42019104.58</v>
      </c>
      <c r="I216" s="133">
        <v>0</v>
      </c>
      <c r="J216" s="134">
        <v>0</v>
      </c>
    </row>
    <row r="217" spans="1:10" ht="22.5" customHeight="1">
      <c r="A217" s="212" t="s">
        <v>1674</v>
      </c>
      <c r="B217" s="212"/>
      <c r="C217" s="167" t="s">
        <v>1675</v>
      </c>
      <c r="D217" s="167" t="s">
        <v>632</v>
      </c>
      <c r="E217" s="133">
        <v>0</v>
      </c>
      <c r="F217" s="133">
        <v>0</v>
      </c>
      <c r="G217" s="133">
        <v>3047607.68</v>
      </c>
      <c r="H217" s="133">
        <v>3047607.68</v>
      </c>
      <c r="I217" s="133">
        <v>0</v>
      </c>
      <c r="J217" s="134">
        <v>0</v>
      </c>
    </row>
    <row r="218" spans="1:10" ht="23.25" customHeight="1">
      <c r="A218" s="212" t="s">
        <v>1676</v>
      </c>
      <c r="B218" s="212"/>
      <c r="C218" s="167" t="s">
        <v>1677</v>
      </c>
      <c r="D218" s="167" t="s">
        <v>632</v>
      </c>
      <c r="E218" s="133">
        <v>0</v>
      </c>
      <c r="F218" s="133">
        <v>0</v>
      </c>
      <c r="G218" s="133">
        <v>2908689.61</v>
      </c>
      <c r="H218" s="133">
        <v>2908689.61</v>
      </c>
      <c r="I218" s="133">
        <v>0</v>
      </c>
      <c r="J218" s="134">
        <v>0</v>
      </c>
    </row>
    <row r="219" spans="1:10" ht="23.25" customHeight="1">
      <c r="A219" s="212" t="s">
        <v>1678</v>
      </c>
      <c r="B219" s="212"/>
      <c r="C219" s="167" t="s">
        <v>1679</v>
      </c>
      <c r="D219" s="167" t="s">
        <v>632</v>
      </c>
      <c r="E219" s="133">
        <v>0</v>
      </c>
      <c r="F219" s="133">
        <v>0</v>
      </c>
      <c r="G219" s="133">
        <v>1673297.2</v>
      </c>
      <c r="H219" s="133">
        <v>1673297.2</v>
      </c>
      <c r="I219" s="133">
        <v>0</v>
      </c>
      <c r="J219" s="134">
        <v>0</v>
      </c>
    </row>
    <row r="220" spans="1:10" ht="23.25" customHeight="1">
      <c r="A220" s="212" t="s">
        <v>1680</v>
      </c>
      <c r="B220" s="212"/>
      <c r="C220" s="167" t="s">
        <v>1681</v>
      </c>
      <c r="D220" s="167" t="s">
        <v>632</v>
      </c>
      <c r="E220" s="133">
        <v>0</v>
      </c>
      <c r="F220" s="133">
        <v>0</v>
      </c>
      <c r="G220" s="133">
        <v>16804.74</v>
      </c>
      <c r="H220" s="133">
        <v>16804.74</v>
      </c>
      <c r="I220" s="133">
        <v>0</v>
      </c>
      <c r="J220" s="134">
        <v>0</v>
      </c>
    </row>
    <row r="221" spans="1:10" ht="22.5" customHeight="1">
      <c r="A221" s="212" t="s">
        <v>1682</v>
      </c>
      <c r="B221" s="212"/>
      <c r="C221" s="167" t="s">
        <v>1683</v>
      </c>
      <c r="D221" s="167" t="s">
        <v>632</v>
      </c>
      <c r="E221" s="133">
        <v>0</v>
      </c>
      <c r="F221" s="133">
        <v>0</v>
      </c>
      <c r="G221" s="133">
        <v>807320.94</v>
      </c>
      <c r="H221" s="133">
        <v>807320.94</v>
      </c>
      <c r="I221" s="133">
        <v>0</v>
      </c>
      <c r="J221" s="134">
        <v>0</v>
      </c>
    </row>
    <row r="222" spans="1:10" ht="23.25" customHeight="1">
      <c r="A222" s="212" t="s">
        <v>1344</v>
      </c>
      <c r="B222" s="212"/>
      <c r="C222" s="167" t="s">
        <v>1343</v>
      </c>
      <c r="D222" s="167" t="s">
        <v>632</v>
      </c>
      <c r="E222" s="133">
        <v>0</v>
      </c>
      <c r="F222" s="133">
        <v>0</v>
      </c>
      <c r="G222" s="133">
        <v>280054474.12</v>
      </c>
      <c r="H222" s="133">
        <v>280054474.12</v>
      </c>
      <c r="I222" s="133">
        <v>0</v>
      </c>
      <c r="J222" s="134">
        <v>0</v>
      </c>
    </row>
    <row r="223" spans="1:10" ht="23.25" customHeight="1">
      <c r="A223" s="212" t="s">
        <v>1342</v>
      </c>
      <c r="B223" s="212"/>
      <c r="C223" s="167" t="s">
        <v>1341</v>
      </c>
      <c r="D223" s="167" t="s">
        <v>632</v>
      </c>
      <c r="E223" s="133">
        <v>953500</v>
      </c>
      <c r="F223" s="133">
        <v>0</v>
      </c>
      <c r="G223" s="133">
        <v>41254379.88</v>
      </c>
      <c r="H223" s="133">
        <v>42207879.88</v>
      </c>
      <c r="I223" s="133">
        <v>0</v>
      </c>
      <c r="J223" s="134">
        <v>0</v>
      </c>
    </row>
    <row r="224" spans="1:10" ht="23.25" customHeight="1">
      <c r="A224" s="212" t="s">
        <v>1340</v>
      </c>
      <c r="B224" s="212"/>
      <c r="C224" s="167" t="s">
        <v>1339</v>
      </c>
      <c r="D224" s="167" t="s">
        <v>632</v>
      </c>
      <c r="E224" s="133">
        <v>5895000</v>
      </c>
      <c r="F224" s="133">
        <v>0</v>
      </c>
      <c r="G224" s="133">
        <v>791602.72</v>
      </c>
      <c r="H224" s="133">
        <v>6686602.72</v>
      </c>
      <c r="I224" s="133">
        <v>0</v>
      </c>
      <c r="J224" s="134">
        <v>0</v>
      </c>
    </row>
    <row r="225" spans="1:10" ht="22.5" customHeight="1">
      <c r="A225" s="212" t="s">
        <v>1338</v>
      </c>
      <c r="B225" s="212"/>
      <c r="C225" s="167" t="s">
        <v>1337</v>
      </c>
      <c r="D225" s="167" t="s">
        <v>632</v>
      </c>
      <c r="E225" s="133">
        <v>0</v>
      </c>
      <c r="F225" s="133">
        <v>0</v>
      </c>
      <c r="G225" s="133">
        <v>255872026.75</v>
      </c>
      <c r="H225" s="133">
        <v>255872026.75</v>
      </c>
      <c r="I225" s="133">
        <v>0</v>
      </c>
      <c r="J225" s="134">
        <v>0</v>
      </c>
    </row>
    <row r="226" spans="1:10" ht="23.25" customHeight="1">
      <c r="A226" s="212" t="s">
        <v>1336</v>
      </c>
      <c r="B226" s="212"/>
      <c r="C226" s="167" t="s">
        <v>1335</v>
      </c>
      <c r="D226" s="167" t="s">
        <v>632</v>
      </c>
      <c r="E226" s="133">
        <v>0</v>
      </c>
      <c r="F226" s="133">
        <v>0</v>
      </c>
      <c r="G226" s="133">
        <v>21906196.81</v>
      </c>
      <c r="H226" s="133">
        <v>21906196.81</v>
      </c>
      <c r="I226" s="133">
        <v>0</v>
      </c>
      <c r="J226" s="134">
        <v>0</v>
      </c>
    </row>
    <row r="227" spans="1:10" ht="23.25" customHeight="1">
      <c r="A227" s="212" t="s">
        <v>1684</v>
      </c>
      <c r="B227" s="212"/>
      <c r="C227" s="167" t="s">
        <v>1334</v>
      </c>
      <c r="D227" s="167" t="s">
        <v>632</v>
      </c>
      <c r="E227" s="133">
        <v>0</v>
      </c>
      <c r="F227" s="133">
        <v>0</v>
      </c>
      <c r="G227" s="133">
        <v>53515636.62</v>
      </c>
      <c r="H227" s="133">
        <v>53515636.62</v>
      </c>
      <c r="I227" s="133">
        <v>0</v>
      </c>
      <c r="J227" s="134">
        <v>0</v>
      </c>
    </row>
    <row r="228" spans="1:10" ht="23.25" customHeight="1">
      <c r="A228" s="212" t="s">
        <v>1333</v>
      </c>
      <c r="B228" s="212"/>
      <c r="C228" s="167" t="s">
        <v>1332</v>
      </c>
      <c r="D228" s="167" t="s">
        <v>632</v>
      </c>
      <c r="E228" s="133">
        <v>0</v>
      </c>
      <c r="F228" s="133">
        <v>0</v>
      </c>
      <c r="G228" s="133">
        <v>56461594.83</v>
      </c>
      <c r="H228" s="133">
        <v>56461594.83</v>
      </c>
      <c r="I228" s="133">
        <v>0</v>
      </c>
      <c r="J228" s="134">
        <v>0</v>
      </c>
    </row>
    <row r="229" spans="1:10" ht="22.5" customHeight="1">
      <c r="A229" s="212" t="s">
        <v>1331</v>
      </c>
      <c r="B229" s="212"/>
      <c r="C229" s="167" t="s">
        <v>1330</v>
      </c>
      <c r="D229" s="167" t="s">
        <v>632</v>
      </c>
      <c r="E229" s="133">
        <v>0</v>
      </c>
      <c r="F229" s="133">
        <v>0</v>
      </c>
      <c r="G229" s="133">
        <v>37490245.5</v>
      </c>
      <c r="H229" s="133">
        <v>37490245.5</v>
      </c>
      <c r="I229" s="133">
        <v>0</v>
      </c>
      <c r="J229" s="134">
        <v>0</v>
      </c>
    </row>
    <row r="230" spans="1:10" ht="23.25" customHeight="1">
      <c r="A230" s="212" t="s">
        <v>1329</v>
      </c>
      <c r="B230" s="212"/>
      <c r="C230" s="167" t="s">
        <v>1328</v>
      </c>
      <c r="D230" s="167" t="s">
        <v>632</v>
      </c>
      <c r="E230" s="133">
        <v>0</v>
      </c>
      <c r="F230" s="133">
        <v>0</v>
      </c>
      <c r="G230" s="133">
        <v>25977483.64</v>
      </c>
      <c r="H230" s="133">
        <v>25977483.64</v>
      </c>
      <c r="I230" s="133">
        <v>0</v>
      </c>
      <c r="J230" s="134">
        <v>0</v>
      </c>
    </row>
    <row r="231" spans="1:10" ht="23.25" customHeight="1">
      <c r="A231" s="212" t="s">
        <v>1327</v>
      </c>
      <c r="B231" s="212"/>
      <c r="C231" s="167" t="s">
        <v>1326</v>
      </c>
      <c r="D231" s="167" t="s">
        <v>632</v>
      </c>
      <c r="E231" s="133">
        <v>0</v>
      </c>
      <c r="F231" s="133">
        <v>0</v>
      </c>
      <c r="G231" s="133">
        <v>13246849.31</v>
      </c>
      <c r="H231" s="133">
        <v>13246849.31</v>
      </c>
      <c r="I231" s="133">
        <v>0</v>
      </c>
      <c r="J231" s="134">
        <v>0</v>
      </c>
    </row>
    <row r="232" spans="1:10" ht="23.25" customHeight="1">
      <c r="A232" s="212" t="s">
        <v>1325</v>
      </c>
      <c r="B232" s="212"/>
      <c r="C232" s="167" t="s">
        <v>1324</v>
      </c>
      <c r="D232" s="167" t="s">
        <v>632</v>
      </c>
      <c r="E232" s="133">
        <v>0</v>
      </c>
      <c r="F232" s="133">
        <v>0</v>
      </c>
      <c r="G232" s="133">
        <v>41986943.19</v>
      </c>
      <c r="H232" s="133">
        <v>41986943.19</v>
      </c>
      <c r="I232" s="133">
        <v>0</v>
      </c>
      <c r="J232" s="134">
        <v>0</v>
      </c>
    </row>
    <row r="233" spans="1:10" ht="22.5" customHeight="1">
      <c r="A233" s="212" t="s">
        <v>1323</v>
      </c>
      <c r="B233" s="212"/>
      <c r="C233" s="167" t="s">
        <v>1322</v>
      </c>
      <c r="D233" s="167" t="s">
        <v>632</v>
      </c>
      <c r="E233" s="133">
        <v>0</v>
      </c>
      <c r="F233" s="133">
        <v>0</v>
      </c>
      <c r="G233" s="133">
        <v>75455518.04</v>
      </c>
      <c r="H233" s="133">
        <v>75455518.04</v>
      </c>
      <c r="I233" s="133">
        <v>0</v>
      </c>
      <c r="J233" s="134">
        <v>0</v>
      </c>
    </row>
    <row r="234" spans="1:10" ht="23.25" customHeight="1">
      <c r="A234" s="212" t="s">
        <v>1321</v>
      </c>
      <c r="B234" s="212"/>
      <c r="C234" s="167" t="s">
        <v>1320</v>
      </c>
      <c r="D234" s="167" t="s">
        <v>632</v>
      </c>
      <c r="E234" s="133">
        <v>0</v>
      </c>
      <c r="F234" s="133">
        <v>0</v>
      </c>
      <c r="G234" s="133">
        <v>87598591.33</v>
      </c>
      <c r="H234" s="133">
        <v>87598591.33</v>
      </c>
      <c r="I234" s="133">
        <v>0</v>
      </c>
      <c r="J234" s="134">
        <v>0</v>
      </c>
    </row>
    <row r="235" spans="1:10" ht="23.25" customHeight="1">
      <c r="A235" s="212" t="s">
        <v>1319</v>
      </c>
      <c r="B235" s="212"/>
      <c r="C235" s="167" t="s">
        <v>1318</v>
      </c>
      <c r="D235" s="167" t="s">
        <v>632</v>
      </c>
      <c r="E235" s="133">
        <v>0</v>
      </c>
      <c r="F235" s="133">
        <v>0</v>
      </c>
      <c r="G235" s="133">
        <v>117038484.45</v>
      </c>
      <c r="H235" s="133">
        <v>117038484.45</v>
      </c>
      <c r="I235" s="133">
        <v>0</v>
      </c>
      <c r="J235" s="134">
        <v>0</v>
      </c>
    </row>
    <row r="236" spans="1:10" ht="23.25" customHeight="1">
      <c r="A236" s="212" t="s">
        <v>1317</v>
      </c>
      <c r="B236" s="212"/>
      <c r="C236" s="167" t="s">
        <v>1316</v>
      </c>
      <c r="D236" s="167" t="s">
        <v>632</v>
      </c>
      <c r="E236" s="133">
        <v>0</v>
      </c>
      <c r="F236" s="133">
        <v>0</v>
      </c>
      <c r="G236" s="133">
        <v>441829598.43</v>
      </c>
      <c r="H236" s="133">
        <v>441829598.43</v>
      </c>
      <c r="I236" s="133">
        <v>0</v>
      </c>
      <c r="J236" s="134">
        <v>0</v>
      </c>
    </row>
    <row r="237" spans="1:10" ht="23.25" customHeight="1">
      <c r="A237" s="212" t="s">
        <v>1315</v>
      </c>
      <c r="B237" s="212"/>
      <c r="C237" s="167" t="s">
        <v>1314</v>
      </c>
      <c r="D237" s="167" t="s">
        <v>632</v>
      </c>
      <c r="E237" s="133">
        <v>256000</v>
      </c>
      <c r="F237" s="133">
        <v>0</v>
      </c>
      <c r="G237" s="133">
        <v>238264570.07</v>
      </c>
      <c r="H237" s="133">
        <v>238520570.07</v>
      </c>
      <c r="I237" s="133">
        <v>0</v>
      </c>
      <c r="J237" s="134">
        <v>0</v>
      </c>
    </row>
    <row r="238" spans="1:10" ht="22.5" customHeight="1">
      <c r="A238" s="212" t="s">
        <v>1313</v>
      </c>
      <c r="B238" s="212"/>
      <c r="C238" s="167" t="s">
        <v>1312</v>
      </c>
      <c r="D238" s="167" t="s">
        <v>632</v>
      </c>
      <c r="E238" s="133">
        <v>0</v>
      </c>
      <c r="F238" s="133">
        <v>0</v>
      </c>
      <c r="G238" s="133">
        <v>76971889.96</v>
      </c>
      <c r="H238" s="133">
        <v>76971889.96</v>
      </c>
      <c r="I238" s="133">
        <v>0</v>
      </c>
      <c r="J238" s="134">
        <v>0</v>
      </c>
    </row>
    <row r="239" spans="1:10" ht="23.25" customHeight="1">
      <c r="A239" s="212" t="s">
        <v>1311</v>
      </c>
      <c r="B239" s="212"/>
      <c r="C239" s="167" t="s">
        <v>1310</v>
      </c>
      <c r="D239" s="167" t="s">
        <v>632</v>
      </c>
      <c r="E239" s="133">
        <v>0</v>
      </c>
      <c r="F239" s="133">
        <v>0</v>
      </c>
      <c r="G239" s="133">
        <v>89967593.21</v>
      </c>
      <c r="H239" s="133">
        <v>89967593.21</v>
      </c>
      <c r="I239" s="133">
        <v>0</v>
      </c>
      <c r="J239" s="134">
        <v>0</v>
      </c>
    </row>
    <row r="240" spans="1:10" ht="23.25" customHeight="1">
      <c r="A240" s="212" t="s">
        <v>1309</v>
      </c>
      <c r="B240" s="212"/>
      <c r="C240" s="167" t="s">
        <v>1308</v>
      </c>
      <c r="D240" s="167" t="s">
        <v>632</v>
      </c>
      <c r="E240" s="133">
        <v>0</v>
      </c>
      <c r="F240" s="133">
        <v>0</v>
      </c>
      <c r="G240" s="133">
        <v>66348720.3</v>
      </c>
      <c r="H240" s="133">
        <v>66348720.3</v>
      </c>
      <c r="I240" s="133">
        <v>0</v>
      </c>
      <c r="J240" s="134">
        <v>0</v>
      </c>
    </row>
    <row r="241" spans="1:10" ht="23.25" customHeight="1">
      <c r="A241" s="212" t="s">
        <v>1307</v>
      </c>
      <c r="B241" s="212"/>
      <c r="C241" s="167" t="s">
        <v>1306</v>
      </c>
      <c r="D241" s="167" t="s">
        <v>632</v>
      </c>
      <c r="E241" s="133">
        <v>0</v>
      </c>
      <c r="F241" s="133">
        <v>0</v>
      </c>
      <c r="G241" s="133">
        <v>2327302.07</v>
      </c>
      <c r="H241" s="133">
        <v>2327302.07</v>
      </c>
      <c r="I241" s="133">
        <v>0</v>
      </c>
      <c r="J241" s="134">
        <v>0</v>
      </c>
    </row>
    <row r="242" spans="1:10" ht="22.5" customHeight="1">
      <c r="A242" s="212" t="s">
        <v>1305</v>
      </c>
      <c r="B242" s="212"/>
      <c r="C242" s="167" t="s">
        <v>1304</v>
      </c>
      <c r="D242" s="167" t="s">
        <v>632</v>
      </c>
      <c r="E242" s="133">
        <v>8903983.1</v>
      </c>
      <c r="F242" s="133">
        <v>0</v>
      </c>
      <c r="G242" s="133">
        <v>622148612.95</v>
      </c>
      <c r="H242" s="133">
        <v>631052596.05</v>
      </c>
      <c r="I242" s="133">
        <v>0</v>
      </c>
      <c r="J242" s="134">
        <v>0</v>
      </c>
    </row>
    <row r="243" spans="1:10" ht="23.25" customHeight="1">
      <c r="A243" s="212" t="s">
        <v>1303</v>
      </c>
      <c r="B243" s="212"/>
      <c r="C243" s="167" t="s">
        <v>1302</v>
      </c>
      <c r="D243" s="167" t="s">
        <v>632</v>
      </c>
      <c r="E243" s="133">
        <v>0</v>
      </c>
      <c r="F243" s="133">
        <v>0</v>
      </c>
      <c r="G243" s="133">
        <v>173658476.65</v>
      </c>
      <c r="H243" s="133">
        <v>173658476.65</v>
      </c>
      <c r="I243" s="133">
        <v>0</v>
      </c>
      <c r="J243" s="134">
        <v>0</v>
      </c>
    </row>
    <row r="244" spans="1:10" ht="23.25" customHeight="1">
      <c r="A244" s="212" t="s">
        <v>1301</v>
      </c>
      <c r="B244" s="212"/>
      <c r="C244" s="167" t="s">
        <v>1300</v>
      </c>
      <c r="D244" s="167" t="s">
        <v>632</v>
      </c>
      <c r="E244" s="133">
        <v>0</v>
      </c>
      <c r="F244" s="133">
        <v>0</v>
      </c>
      <c r="G244" s="133">
        <v>139035601.77</v>
      </c>
      <c r="H244" s="133">
        <v>139035601.77</v>
      </c>
      <c r="I244" s="133">
        <v>0</v>
      </c>
      <c r="J244" s="134">
        <v>0</v>
      </c>
    </row>
    <row r="245" spans="1:10" ht="23.25" customHeight="1">
      <c r="A245" s="212" t="s">
        <v>1299</v>
      </c>
      <c r="B245" s="212"/>
      <c r="C245" s="167" t="s">
        <v>1298</v>
      </c>
      <c r="D245" s="167" t="s">
        <v>632</v>
      </c>
      <c r="E245" s="133">
        <v>0</v>
      </c>
      <c r="F245" s="133">
        <v>0</v>
      </c>
      <c r="G245" s="133">
        <v>29062000.42</v>
      </c>
      <c r="H245" s="133">
        <v>29062000.42</v>
      </c>
      <c r="I245" s="133">
        <v>0</v>
      </c>
      <c r="J245" s="134">
        <v>0</v>
      </c>
    </row>
    <row r="246" spans="1:10" ht="22.5" customHeight="1">
      <c r="A246" s="212" t="s">
        <v>1297</v>
      </c>
      <c r="B246" s="212"/>
      <c r="C246" s="167" t="s">
        <v>1296</v>
      </c>
      <c r="D246" s="167" t="s">
        <v>632</v>
      </c>
      <c r="E246" s="133">
        <v>0</v>
      </c>
      <c r="F246" s="133">
        <v>0</v>
      </c>
      <c r="G246" s="133">
        <v>129459275.67</v>
      </c>
      <c r="H246" s="133">
        <v>129459275.67</v>
      </c>
      <c r="I246" s="133">
        <v>0</v>
      </c>
      <c r="J246" s="134">
        <v>0</v>
      </c>
    </row>
    <row r="247" spans="1:10" ht="23.25" customHeight="1">
      <c r="A247" s="212" t="s">
        <v>1295</v>
      </c>
      <c r="B247" s="212"/>
      <c r="C247" s="167" t="s">
        <v>1294</v>
      </c>
      <c r="D247" s="167" t="s">
        <v>632</v>
      </c>
      <c r="E247" s="133">
        <v>0</v>
      </c>
      <c r="F247" s="133">
        <v>0</v>
      </c>
      <c r="G247" s="133">
        <v>30544212.03</v>
      </c>
      <c r="H247" s="133">
        <v>30544212.03</v>
      </c>
      <c r="I247" s="133">
        <v>0</v>
      </c>
      <c r="J247" s="134">
        <v>0</v>
      </c>
    </row>
    <row r="248" spans="1:10" ht="23.25" customHeight="1">
      <c r="A248" s="212" t="s">
        <v>1293</v>
      </c>
      <c r="B248" s="212"/>
      <c r="C248" s="167" t="s">
        <v>1292</v>
      </c>
      <c r="D248" s="167" t="s">
        <v>632</v>
      </c>
      <c r="E248" s="133">
        <v>0</v>
      </c>
      <c r="F248" s="133">
        <v>0</v>
      </c>
      <c r="G248" s="133">
        <v>75465842.19</v>
      </c>
      <c r="H248" s="133">
        <v>75465842.19</v>
      </c>
      <c r="I248" s="133">
        <v>0</v>
      </c>
      <c r="J248" s="134">
        <v>0</v>
      </c>
    </row>
    <row r="249" spans="1:10" ht="23.25" customHeight="1">
      <c r="A249" s="212" t="s">
        <v>1291</v>
      </c>
      <c r="B249" s="212"/>
      <c r="C249" s="167" t="s">
        <v>1290</v>
      </c>
      <c r="D249" s="167" t="s">
        <v>632</v>
      </c>
      <c r="E249" s="133">
        <v>0</v>
      </c>
      <c r="F249" s="133">
        <v>0</v>
      </c>
      <c r="G249" s="133">
        <v>219843876.32</v>
      </c>
      <c r="H249" s="133">
        <v>219843876.32</v>
      </c>
      <c r="I249" s="133">
        <v>0</v>
      </c>
      <c r="J249" s="134">
        <v>0</v>
      </c>
    </row>
    <row r="250" spans="1:10" ht="22.5" customHeight="1">
      <c r="A250" s="212" t="s">
        <v>1685</v>
      </c>
      <c r="B250" s="212"/>
      <c r="C250" s="167" t="s">
        <v>1686</v>
      </c>
      <c r="D250" s="167" t="s">
        <v>632</v>
      </c>
      <c r="E250" s="133">
        <v>0</v>
      </c>
      <c r="F250" s="133">
        <v>0</v>
      </c>
      <c r="G250" s="133">
        <v>104549160.35</v>
      </c>
      <c r="H250" s="133">
        <v>104549160.35</v>
      </c>
      <c r="I250" s="133">
        <v>0</v>
      </c>
      <c r="J250" s="134">
        <v>0</v>
      </c>
    </row>
    <row r="251" spans="1:10" ht="23.25" customHeight="1">
      <c r="A251" s="212" t="s">
        <v>1687</v>
      </c>
      <c r="B251" s="212"/>
      <c r="C251" s="167" t="s">
        <v>1688</v>
      </c>
      <c r="D251" s="167" t="s">
        <v>632</v>
      </c>
      <c r="E251" s="133">
        <v>0</v>
      </c>
      <c r="F251" s="133">
        <v>0</v>
      </c>
      <c r="G251" s="133">
        <v>38514425.09</v>
      </c>
      <c r="H251" s="133">
        <v>38514425.09</v>
      </c>
      <c r="I251" s="133">
        <v>0</v>
      </c>
      <c r="J251" s="134">
        <v>0</v>
      </c>
    </row>
    <row r="252" spans="1:10" ht="23.25" customHeight="1">
      <c r="A252" s="212" t="s">
        <v>1689</v>
      </c>
      <c r="B252" s="212"/>
      <c r="C252" s="167" t="s">
        <v>1690</v>
      </c>
      <c r="D252" s="167" t="s">
        <v>632</v>
      </c>
      <c r="E252" s="133">
        <v>0</v>
      </c>
      <c r="F252" s="133">
        <v>0</v>
      </c>
      <c r="G252" s="133">
        <v>2876107.68</v>
      </c>
      <c r="H252" s="133">
        <v>2876107.68</v>
      </c>
      <c r="I252" s="133">
        <v>0</v>
      </c>
      <c r="J252" s="134">
        <v>0</v>
      </c>
    </row>
    <row r="253" spans="1:10" ht="23.25" customHeight="1">
      <c r="A253" s="212" t="s">
        <v>1691</v>
      </c>
      <c r="B253" s="212"/>
      <c r="C253" s="167" t="s">
        <v>1692</v>
      </c>
      <c r="D253" s="167" t="s">
        <v>632</v>
      </c>
      <c r="E253" s="133">
        <v>0</v>
      </c>
      <c r="F253" s="133">
        <v>0</v>
      </c>
      <c r="G253" s="133">
        <v>1519.92</v>
      </c>
      <c r="H253" s="133">
        <v>1519.92</v>
      </c>
      <c r="I253" s="133">
        <v>0</v>
      </c>
      <c r="J253" s="134">
        <v>0</v>
      </c>
    </row>
    <row r="254" spans="1:10" ht="22.5" customHeight="1">
      <c r="A254" s="212" t="s">
        <v>1693</v>
      </c>
      <c r="B254" s="212"/>
      <c r="C254" s="167" t="s">
        <v>1694</v>
      </c>
      <c r="D254" s="167" t="s">
        <v>632</v>
      </c>
      <c r="E254" s="133">
        <v>0</v>
      </c>
      <c r="F254" s="133">
        <v>0</v>
      </c>
      <c r="G254" s="133">
        <v>1445075.94</v>
      </c>
      <c r="H254" s="133">
        <v>1445075.94</v>
      </c>
      <c r="I254" s="133">
        <v>0</v>
      </c>
      <c r="J254" s="134">
        <v>0</v>
      </c>
    </row>
    <row r="255" spans="1:10" ht="23.25" customHeight="1">
      <c r="A255" s="212" t="s">
        <v>1695</v>
      </c>
      <c r="B255" s="212"/>
      <c r="C255" s="167" t="s">
        <v>1696</v>
      </c>
      <c r="D255" s="167" t="s">
        <v>632</v>
      </c>
      <c r="E255" s="133">
        <v>0</v>
      </c>
      <c r="F255" s="133">
        <v>0</v>
      </c>
      <c r="G255" s="133">
        <v>624877.7</v>
      </c>
      <c r="H255" s="133">
        <v>624877.7</v>
      </c>
      <c r="I255" s="133">
        <v>0</v>
      </c>
      <c r="J255" s="134">
        <v>0</v>
      </c>
    </row>
    <row r="256" spans="1:10" ht="23.25" customHeight="1">
      <c r="A256" s="212" t="s">
        <v>1697</v>
      </c>
      <c r="B256" s="212"/>
      <c r="C256" s="167" t="s">
        <v>1698</v>
      </c>
      <c r="D256" s="167" t="s">
        <v>632</v>
      </c>
      <c r="E256" s="133">
        <v>0</v>
      </c>
      <c r="F256" s="133">
        <v>0</v>
      </c>
      <c r="G256" s="133">
        <v>1594363.1</v>
      </c>
      <c r="H256" s="133">
        <v>1594363.1</v>
      </c>
      <c r="I256" s="133">
        <v>0</v>
      </c>
      <c r="J256" s="134">
        <v>0</v>
      </c>
    </row>
    <row r="257" spans="1:10" ht="23.25" customHeight="1">
      <c r="A257" s="212" t="s">
        <v>1699</v>
      </c>
      <c r="B257" s="212"/>
      <c r="C257" s="167" t="s">
        <v>1700</v>
      </c>
      <c r="D257" s="167" t="s">
        <v>632</v>
      </c>
      <c r="E257" s="133">
        <v>0</v>
      </c>
      <c r="F257" s="133">
        <v>0</v>
      </c>
      <c r="G257" s="133">
        <v>3700680.19</v>
      </c>
      <c r="H257" s="133">
        <v>3700680.19</v>
      </c>
      <c r="I257" s="133">
        <v>0</v>
      </c>
      <c r="J257" s="134">
        <v>0</v>
      </c>
    </row>
    <row r="258" spans="1:10" ht="22.5" customHeight="1">
      <c r="A258" s="212" t="s">
        <v>1701</v>
      </c>
      <c r="B258" s="212"/>
      <c r="C258" s="167" t="s">
        <v>1702</v>
      </c>
      <c r="D258" s="167" t="s">
        <v>632</v>
      </c>
      <c r="E258" s="133">
        <v>0</v>
      </c>
      <c r="F258" s="133">
        <v>0</v>
      </c>
      <c r="G258" s="133">
        <v>4287567.36</v>
      </c>
      <c r="H258" s="133">
        <v>4287567.36</v>
      </c>
      <c r="I258" s="133">
        <v>0</v>
      </c>
      <c r="J258" s="134">
        <v>0</v>
      </c>
    </row>
    <row r="259" spans="1:10" ht="23.25" customHeight="1">
      <c r="A259" s="212" t="s">
        <v>1703</v>
      </c>
      <c r="B259" s="212"/>
      <c r="C259" s="167" t="s">
        <v>1704</v>
      </c>
      <c r="D259" s="167" t="s">
        <v>632</v>
      </c>
      <c r="E259" s="133">
        <v>0</v>
      </c>
      <c r="F259" s="133">
        <v>0</v>
      </c>
      <c r="G259" s="133">
        <v>118709.43</v>
      </c>
      <c r="H259" s="133">
        <v>118709.43</v>
      </c>
      <c r="I259" s="133">
        <v>0</v>
      </c>
      <c r="J259" s="134">
        <v>0</v>
      </c>
    </row>
    <row r="260" spans="1:10" ht="23.25" customHeight="1">
      <c r="A260" s="212" t="s">
        <v>1289</v>
      </c>
      <c r="B260" s="212"/>
      <c r="C260" s="167" t="s">
        <v>1288</v>
      </c>
      <c r="D260" s="167" t="s">
        <v>632</v>
      </c>
      <c r="E260" s="133">
        <v>0</v>
      </c>
      <c r="F260" s="133">
        <v>0</v>
      </c>
      <c r="G260" s="133">
        <v>238637.82</v>
      </c>
      <c r="H260" s="133">
        <v>238637.82</v>
      </c>
      <c r="I260" s="133">
        <v>0</v>
      </c>
      <c r="J260" s="134">
        <v>0</v>
      </c>
    </row>
    <row r="261" spans="1:10" ht="23.25" customHeight="1">
      <c r="A261" s="212" t="s">
        <v>1287</v>
      </c>
      <c r="B261" s="212"/>
      <c r="C261" s="167" t="s">
        <v>1286</v>
      </c>
      <c r="D261" s="167" t="s">
        <v>632</v>
      </c>
      <c r="E261" s="133">
        <v>0</v>
      </c>
      <c r="F261" s="133">
        <v>0</v>
      </c>
      <c r="G261" s="133">
        <v>2191393.04</v>
      </c>
      <c r="H261" s="133">
        <v>2191393.04</v>
      </c>
      <c r="I261" s="133">
        <v>0</v>
      </c>
      <c r="J261" s="134">
        <v>0</v>
      </c>
    </row>
    <row r="262" spans="1:10" ht="23.25" customHeight="1">
      <c r="A262" s="212" t="s">
        <v>1285</v>
      </c>
      <c r="B262" s="212"/>
      <c r="C262" s="167" t="s">
        <v>1284</v>
      </c>
      <c r="D262" s="167" t="s">
        <v>632</v>
      </c>
      <c r="E262" s="133">
        <v>0</v>
      </c>
      <c r="F262" s="133">
        <v>0</v>
      </c>
      <c r="G262" s="133">
        <v>627385.85</v>
      </c>
      <c r="H262" s="133">
        <v>627385.85</v>
      </c>
      <c r="I262" s="133">
        <v>0</v>
      </c>
      <c r="J262" s="134">
        <v>0</v>
      </c>
    </row>
    <row r="263" spans="1:10" ht="22.5" customHeight="1">
      <c r="A263" s="212" t="s">
        <v>1283</v>
      </c>
      <c r="B263" s="212"/>
      <c r="C263" s="167" t="s">
        <v>1282</v>
      </c>
      <c r="D263" s="167" t="s">
        <v>632</v>
      </c>
      <c r="E263" s="133">
        <v>0</v>
      </c>
      <c r="F263" s="133">
        <v>0</v>
      </c>
      <c r="G263" s="133">
        <v>125606.29</v>
      </c>
      <c r="H263" s="133">
        <v>125606.29</v>
      </c>
      <c r="I263" s="133">
        <v>0</v>
      </c>
      <c r="J263" s="134">
        <v>0</v>
      </c>
    </row>
    <row r="264" spans="1:10" ht="23.25" customHeight="1">
      <c r="A264" s="212" t="s">
        <v>1705</v>
      </c>
      <c r="B264" s="212"/>
      <c r="C264" s="167" t="s">
        <v>1706</v>
      </c>
      <c r="D264" s="167" t="s">
        <v>632</v>
      </c>
      <c r="E264" s="133">
        <v>0</v>
      </c>
      <c r="F264" s="133">
        <v>0</v>
      </c>
      <c r="G264" s="133">
        <v>1519886.01</v>
      </c>
      <c r="H264" s="133">
        <v>1519886.01</v>
      </c>
      <c r="I264" s="133">
        <v>0</v>
      </c>
      <c r="J264" s="134">
        <v>0</v>
      </c>
    </row>
    <row r="265" spans="1:10" ht="23.25" customHeight="1">
      <c r="A265" s="212" t="s">
        <v>1707</v>
      </c>
      <c r="B265" s="212"/>
      <c r="C265" s="167" t="s">
        <v>1708</v>
      </c>
      <c r="D265" s="167" t="s">
        <v>632</v>
      </c>
      <c r="E265" s="133">
        <v>0</v>
      </c>
      <c r="F265" s="133">
        <v>0</v>
      </c>
      <c r="G265" s="133">
        <v>2223737.88</v>
      </c>
      <c r="H265" s="133">
        <v>2223737.88</v>
      </c>
      <c r="I265" s="133">
        <v>0</v>
      </c>
      <c r="J265" s="134">
        <v>0</v>
      </c>
    </row>
    <row r="266" spans="1:10" ht="23.25" customHeight="1">
      <c r="A266" s="212" t="s">
        <v>1709</v>
      </c>
      <c r="B266" s="212"/>
      <c r="C266" s="167" t="s">
        <v>1710</v>
      </c>
      <c r="D266" s="167" t="s">
        <v>632</v>
      </c>
      <c r="E266" s="133">
        <v>0</v>
      </c>
      <c r="F266" s="133">
        <v>0</v>
      </c>
      <c r="G266" s="133">
        <v>1409278.39</v>
      </c>
      <c r="H266" s="133">
        <v>1409278.39</v>
      </c>
      <c r="I266" s="133">
        <v>0</v>
      </c>
      <c r="J266" s="134">
        <v>0</v>
      </c>
    </row>
    <row r="267" spans="1:10" ht="22.5" customHeight="1">
      <c r="A267" s="212" t="s">
        <v>1711</v>
      </c>
      <c r="B267" s="212"/>
      <c r="C267" s="167" t="s">
        <v>1712</v>
      </c>
      <c r="D267" s="167" t="s">
        <v>632</v>
      </c>
      <c r="E267" s="133">
        <v>0</v>
      </c>
      <c r="F267" s="133">
        <v>0</v>
      </c>
      <c r="G267" s="133">
        <v>1863143.61</v>
      </c>
      <c r="H267" s="133">
        <v>1863143.61</v>
      </c>
      <c r="I267" s="133">
        <v>0</v>
      </c>
      <c r="J267" s="134">
        <v>0</v>
      </c>
    </row>
    <row r="268" spans="1:10" ht="23.25" customHeight="1">
      <c r="A268" s="212" t="s">
        <v>1281</v>
      </c>
      <c r="B268" s="212"/>
      <c r="C268" s="167" t="s">
        <v>1280</v>
      </c>
      <c r="D268" s="167" t="s">
        <v>632</v>
      </c>
      <c r="E268" s="133">
        <v>0</v>
      </c>
      <c r="F268" s="133">
        <v>0</v>
      </c>
      <c r="G268" s="133">
        <v>12711051.14</v>
      </c>
      <c r="H268" s="133">
        <v>12711051.14</v>
      </c>
      <c r="I268" s="133">
        <v>0</v>
      </c>
      <c r="J268" s="134">
        <v>0</v>
      </c>
    </row>
    <row r="269" spans="1:10" ht="23.25" customHeight="1">
      <c r="A269" s="212" t="s">
        <v>1279</v>
      </c>
      <c r="B269" s="212"/>
      <c r="C269" s="167" t="s">
        <v>1278</v>
      </c>
      <c r="D269" s="167" t="s">
        <v>632</v>
      </c>
      <c r="E269" s="133">
        <v>0</v>
      </c>
      <c r="F269" s="133">
        <v>0</v>
      </c>
      <c r="G269" s="133">
        <v>15002057.95</v>
      </c>
      <c r="H269" s="133">
        <v>15002057.95</v>
      </c>
      <c r="I269" s="133">
        <v>0</v>
      </c>
      <c r="J269" s="134">
        <v>0</v>
      </c>
    </row>
    <row r="270" spans="1:10" ht="23.25" customHeight="1">
      <c r="A270" s="212" t="s">
        <v>1277</v>
      </c>
      <c r="B270" s="212"/>
      <c r="C270" s="167" t="s">
        <v>1276</v>
      </c>
      <c r="D270" s="167" t="s">
        <v>632</v>
      </c>
      <c r="E270" s="133">
        <v>0</v>
      </c>
      <c r="F270" s="133">
        <v>0</v>
      </c>
      <c r="G270" s="133">
        <v>5855373.87</v>
      </c>
      <c r="H270" s="133">
        <v>5855373.87</v>
      </c>
      <c r="I270" s="133">
        <v>0</v>
      </c>
      <c r="J270" s="134">
        <v>0</v>
      </c>
    </row>
    <row r="271" spans="1:10" ht="22.5" customHeight="1">
      <c r="A271" s="212" t="s">
        <v>1275</v>
      </c>
      <c r="B271" s="212"/>
      <c r="C271" s="167" t="s">
        <v>1274</v>
      </c>
      <c r="D271" s="167" t="s">
        <v>632</v>
      </c>
      <c r="E271" s="133">
        <v>0</v>
      </c>
      <c r="F271" s="133">
        <v>0</v>
      </c>
      <c r="G271" s="133">
        <v>8178423.11</v>
      </c>
      <c r="H271" s="133">
        <v>8178423.11</v>
      </c>
      <c r="I271" s="133">
        <v>0</v>
      </c>
      <c r="J271" s="134">
        <v>0</v>
      </c>
    </row>
    <row r="272" spans="1:10" ht="23.25" customHeight="1">
      <c r="A272" s="212" t="s">
        <v>1273</v>
      </c>
      <c r="B272" s="212"/>
      <c r="C272" s="167" t="s">
        <v>1272</v>
      </c>
      <c r="D272" s="167" t="s">
        <v>632</v>
      </c>
      <c r="E272" s="133">
        <v>0</v>
      </c>
      <c r="F272" s="133">
        <v>0</v>
      </c>
      <c r="G272" s="133">
        <v>10587509.26</v>
      </c>
      <c r="H272" s="133">
        <v>10587509.26</v>
      </c>
      <c r="I272" s="133">
        <v>0</v>
      </c>
      <c r="J272" s="134">
        <v>0</v>
      </c>
    </row>
    <row r="273" spans="1:10" ht="23.25" customHeight="1">
      <c r="A273" s="212" t="s">
        <v>1271</v>
      </c>
      <c r="B273" s="212"/>
      <c r="C273" s="167" t="s">
        <v>1270</v>
      </c>
      <c r="D273" s="167" t="s">
        <v>632</v>
      </c>
      <c r="E273" s="133">
        <v>0</v>
      </c>
      <c r="F273" s="133">
        <v>0</v>
      </c>
      <c r="G273" s="133">
        <v>2610661.07</v>
      </c>
      <c r="H273" s="133">
        <v>2610661.07</v>
      </c>
      <c r="I273" s="133">
        <v>0</v>
      </c>
      <c r="J273" s="134">
        <v>0</v>
      </c>
    </row>
    <row r="274" spans="1:10" ht="23.25" customHeight="1">
      <c r="A274" s="212" t="s">
        <v>1269</v>
      </c>
      <c r="B274" s="212"/>
      <c r="C274" s="167" t="s">
        <v>1268</v>
      </c>
      <c r="D274" s="167" t="s">
        <v>632</v>
      </c>
      <c r="E274" s="133">
        <v>0</v>
      </c>
      <c r="F274" s="133">
        <v>0</v>
      </c>
      <c r="G274" s="133">
        <v>2882368.37</v>
      </c>
      <c r="H274" s="133">
        <v>2882368.37</v>
      </c>
      <c r="I274" s="133">
        <v>0</v>
      </c>
      <c r="J274" s="134">
        <v>0</v>
      </c>
    </row>
    <row r="275" spans="1:10" ht="22.5" customHeight="1">
      <c r="A275" s="212" t="s">
        <v>1713</v>
      </c>
      <c r="B275" s="212"/>
      <c r="C275" s="167" t="s">
        <v>1714</v>
      </c>
      <c r="D275" s="167" t="s">
        <v>632</v>
      </c>
      <c r="E275" s="133">
        <v>0</v>
      </c>
      <c r="F275" s="133">
        <v>0</v>
      </c>
      <c r="G275" s="133">
        <v>2974632.4</v>
      </c>
      <c r="H275" s="133">
        <v>2974632.4</v>
      </c>
      <c r="I275" s="133">
        <v>0</v>
      </c>
      <c r="J275" s="134">
        <v>0</v>
      </c>
    </row>
    <row r="276" spans="1:10" ht="23.25" customHeight="1">
      <c r="A276" s="212" t="s">
        <v>1715</v>
      </c>
      <c r="B276" s="212"/>
      <c r="C276" s="167" t="s">
        <v>1716</v>
      </c>
      <c r="D276" s="167" t="s">
        <v>632</v>
      </c>
      <c r="E276" s="133">
        <v>0</v>
      </c>
      <c r="F276" s="133">
        <v>0</v>
      </c>
      <c r="G276" s="133">
        <v>10209655.19</v>
      </c>
      <c r="H276" s="133">
        <v>10209655.19</v>
      </c>
      <c r="I276" s="133">
        <v>0</v>
      </c>
      <c r="J276" s="134">
        <v>0</v>
      </c>
    </row>
    <row r="277" spans="1:10" ht="23.25" customHeight="1">
      <c r="A277" s="212" t="s">
        <v>1717</v>
      </c>
      <c r="B277" s="212"/>
      <c r="C277" s="167" t="s">
        <v>1718</v>
      </c>
      <c r="D277" s="167" t="s">
        <v>632</v>
      </c>
      <c r="E277" s="133">
        <v>0</v>
      </c>
      <c r="F277" s="133">
        <v>0</v>
      </c>
      <c r="G277" s="133">
        <v>383635.57</v>
      </c>
      <c r="H277" s="133">
        <v>383635.57</v>
      </c>
      <c r="I277" s="133">
        <v>0</v>
      </c>
      <c r="J277" s="134">
        <v>0</v>
      </c>
    </row>
    <row r="278" spans="1:10" ht="23.25" customHeight="1">
      <c r="A278" s="212" t="s">
        <v>1267</v>
      </c>
      <c r="B278" s="212"/>
      <c r="C278" s="167" t="s">
        <v>1266</v>
      </c>
      <c r="D278" s="167" t="s">
        <v>632</v>
      </c>
      <c r="E278" s="133">
        <v>0</v>
      </c>
      <c r="F278" s="133">
        <v>0</v>
      </c>
      <c r="G278" s="133">
        <v>15538132.33</v>
      </c>
      <c r="H278" s="133">
        <v>15538132.33</v>
      </c>
      <c r="I278" s="133">
        <v>0</v>
      </c>
      <c r="J278" s="134">
        <v>0</v>
      </c>
    </row>
    <row r="279" spans="1:10" ht="22.5" customHeight="1">
      <c r="A279" s="212" t="s">
        <v>1265</v>
      </c>
      <c r="B279" s="212"/>
      <c r="C279" s="167" t="s">
        <v>1264</v>
      </c>
      <c r="D279" s="167" t="s">
        <v>632</v>
      </c>
      <c r="E279" s="133">
        <v>0</v>
      </c>
      <c r="F279" s="133">
        <v>0</v>
      </c>
      <c r="G279" s="133">
        <v>11503097.47</v>
      </c>
      <c r="H279" s="133">
        <v>11503097.47</v>
      </c>
      <c r="I279" s="133">
        <v>0</v>
      </c>
      <c r="J279" s="134">
        <v>0</v>
      </c>
    </row>
    <row r="280" spans="1:10" ht="23.25" customHeight="1">
      <c r="A280" s="212" t="s">
        <v>1263</v>
      </c>
      <c r="B280" s="212"/>
      <c r="C280" s="167" t="s">
        <v>1262</v>
      </c>
      <c r="D280" s="167" t="s">
        <v>632</v>
      </c>
      <c r="E280" s="133">
        <v>0</v>
      </c>
      <c r="F280" s="133">
        <v>0</v>
      </c>
      <c r="G280" s="133">
        <v>7013089.97</v>
      </c>
      <c r="H280" s="133">
        <v>7013089.97</v>
      </c>
      <c r="I280" s="133">
        <v>0</v>
      </c>
      <c r="J280" s="134">
        <v>0</v>
      </c>
    </row>
    <row r="281" spans="1:10" ht="23.25" customHeight="1">
      <c r="A281" s="212" t="s">
        <v>1261</v>
      </c>
      <c r="B281" s="212"/>
      <c r="C281" s="167" t="s">
        <v>1260</v>
      </c>
      <c r="D281" s="167" t="s">
        <v>632</v>
      </c>
      <c r="E281" s="133">
        <v>0</v>
      </c>
      <c r="F281" s="133">
        <v>0</v>
      </c>
      <c r="G281" s="133">
        <v>14157766.53</v>
      </c>
      <c r="H281" s="133">
        <v>14157766.53</v>
      </c>
      <c r="I281" s="133">
        <v>0</v>
      </c>
      <c r="J281" s="134">
        <v>0</v>
      </c>
    </row>
    <row r="282" spans="1:10" ht="23.25" customHeight="1">
      <c r="A282" s="212" t="s">
        <v>1259</v>
      </c>
      <c r="B282" s="212"/>
      <c r="C282" s="167" t="s">
        <v>1258</v>
      </c>
      <c r="D282" s="167" t="s">
        <v>632</v>
      </c>
      <c r="E282" s="133">
        <v>0</v>
      </c>
      <c r="F282" s="133">
        <v>0</v>
      </c>
      <c r="G282" s="133">
        <v>8147417.96</v>
      </c>
      <c r="H282" s="133">
        <v>8147417.96</v>
      </c>
      <c r="I282" s="133">
        <v>0</v>
      </c>
      <c r="J282" s="134">
        <v>0</v>
      </c>
    </row>
    <row r="283" spans="1:10" ht="22.5" customHeight="1">
      <c r="A283" s="212" t="s">
        <v>1257</v>
      </c>
      <c r="B283" s="212"/>
      <c r="C283" s="167" t="s">
        <v>1256</v>
      </c>
      <c r="D283" s="167" t="s">
        <v>632</v>
      </c>
      <c r="E283" s="133">
        <v>0</v>
      </c>
      <c r="F283" s="133">
        <v>0</v>
      </c>
      <c r="G283" s="133">
        <v>17757100.73</v>
      </c>
      <c r="H283" s="133">
        <v>17757100.73</v>
      </c>
      <c r="I283" s="133">
        <v>0</v>
      </c>
      <c r="J283" s="134">
        <v>0</v>
      </c>
    </row>
    <row r="284" spans="1:10" ht="23.25" customHeight="1">
      <c r="A284" s="212" t="s">
        <v>1255</v>
      </c>
      <c r="B284" s="212"/>
      <c r="C284" s="167" t="s">
        <v>1254</v>
      </c>
      <c r="D284" s="167" t="s">
        <v>632</v>
      </c>
      <c r="E284" s="133">
        <v>0</v>
      </c>
      <c r="F284" s="133">
        <v>0</v>
      </c>
      <c r="G284" s="133">
        <v>3099827.8</v>
      </c>
      <c r="H284" s="133">
        <v>3099827.8</v>
      </c>
      <c r="I284" s="133">
        <v>0</v>
      </c>
      <c r="J284" s="134">
        <v>0</v>
      </c>
    </row>
    <row r="285" spans="1:10" ht="23.25" customHeight="1">
      <c r="A285" s="212" t="s">
        <v>1253</v>
      </c>
      <c r="B285" s="212"/>
      <c r="C285" s="167" t="s">
        <v>1252</v>
      </c>
      <c r="D285" s="167" t="s">
        <v>632</v>
      </c>
      <c r="E285" s="133">
        <v>0</v>
      </c>
      <c r="F285" s="133">
        <v>0</v>
      </c>
      <c r="G285" s="133">
        <v>6123049.77</v>
      </c>
      <c r="H285" s="133">
        <v>6123049.77</v>
      </c>
      <c r="I285" s="133">
        <v>0</v>
      </c>
      <c r="J285" s="134">
        <v>0</v>
      </c>
    </row>
    <row r="286" spans="1:10" ht="23.25" customHeight="1">
      <c r="A286" s="212" t="s">
        <v>1251</v>
      </c>
      <c r="B286" s="212"/>
      <c r="C286" s="167" t="s">
        <v>1250</v>
      </c>
      <c r="D286" s="167" t="s">
        <v>632</v>
      </c>
      <c r="E286" s="133">
        <v>0</v>
      </c>
      <c r="F286" s="133">
        <v>0</v>
      </c>
      <c r="G286" s="133">
        <v>5218657.4</v>
      </c>
      <c r="H286" s="133">
        <v>5218657.4</v>
      </c>
      <c r="I286" s="133">
        <v>0</v>
      </c>
      <c r="J286" s="134">
        <v>0</v>
      </c>
    </row>
    <row r="287" spans="1:10" ht="23.25" customHeight="1">
      <c r="A287" s="212" t="s">
        <v>1249</v>
      </c>
      <c r="B287" s="212"/>
      <c r="C287" s="167" t="s">
        <v>1248</v>
      </c>
      <c r="D287" s="167" t="s">
        <v>632</v>
      </c>
      <c r="E287" s="133">
        <v>0</v>
      </c>
      <c r="F287" s="133">
        <v>0</v>
      </c>
      <c r="G287" s="133">
        <v>11125636.71</v>
      </c>
      <c r="H287" s="133">
        <v>11125636.71</v>
      </c>
      <c r="I287" s="133">
        <v>0</v>
      </c>
      <c r="J287" s="134">
        <v>0</v>
      </c>
    </row>
    <row r="288" spans="1:10" ht="22.5" customHeight="1">
      <c r="A288" s="212" t="s">
        <v>1247</v>
      </c>
      <c r="B288" s="212"/>
      <c r="C288" s="167" t="s">
        <v>1246</v>
      </c>
      <c r="D288" s="167" t="s">
        <v>632</v>
      </c>
      <c r="E288" s="133">
        <v>0</v>
      </c>
      <c r="F288" s="133">
        <v>0</v>
      </c>
      <c r="G288" s="133">
        <v>9894072.77</v>
      </c>
      <c r="H288" s="133">
        <v>9894072.77</v>
      </c>
      <c r="I288" s="133">
        <v>0</v>
      </c>
      <c r="J288" s="134">
        <v>0</v>
      </c>
    </row>
    <row r="289" spans="1:10" ht="23.25" customHeight="1">
      <c r="A289" s="212" t="s">
        <v>1245</v>
      </c>
      <c r="B289" s="212"/>
      <c r="C289" s="167" t="s">
        <v>1244</v>
      </c>
      <c r="D289" s="167" t="s">
        <v>632</v>
      </c>
      <c r="E289" s="133">
        <v>0</v>
      </c>
      <c r="F289" s="133">
        <v>0</v>
      </c>
      <c r="G289" s="133">
        <v>12081209.09</v>
      </c>
      <c r="H289" s="133">
        <v>12081209.09</v>
      </c>
      <c r="I289" s="133">
        <v>0</v>
      </c>
      <c r="J289" s="134">
        <v>0</v>
      </c>
    </row>
    <row r="290" spans="1:10" ht="23.25" customHeight="1">
      <c r="A290" s="212" t="s">
        <v>1243</v>
      </c>
      <c r="B290" s="212"/>
      <c r="C290" s="167" t="s">
        <v>1242</v>
      </c>
      <c r="D290" s="167" t="s">
        <v>632</v>
      </c>
      <c r="E290" s="133">
        <v>0</v>
      </c>
      <c r="F290" s="133">
        <v>0</v>
      </c>
      <c r="G290" s="133">
        <v>1973940.9</v>
      </c>
      <c r="H290" s="133">
        <v>1973940.9</v>
      </c>
      <c r="I290" s="133">
        <v>0</v>
      </c>
      <c r="J290" s="134">
        <v>0</v>
      </c>
    </row>
    <row r="291" spans="1:10" ht="23.25" customHeight="1">
      <c r="A291" s="212" t="s">
        <v>1241</v>
      </c>
      <c r="B291" s="212"/>
      <c r="C291" s="167" t="s">
        <v>1240</v>
      </c>
      <c r="D291" s="167" t="s">
        <v>632</v>
      </c>
      <c r="E291" s="133">
        <v>0</v>
      </c>
      <c r="F291" s="133">
        <v>0</v>
      </c>
      <c r="G291" s="133">
        <v>261225.01</v>
      </c>
      <c r="H291" s="133">
        <v>261225.01</v>
      </c>
      <c r="I291" s="133">
        <v>0</v>
      </c>
      <c r="J291" s="134">
        <v>0</v>
      </c>
    </row>
    <row r="292" spans="1:10" ht="22.5" customHeight="1">
      <c r="A292" s="212" t="s">
        <v>1239</v>
      </c>
      <c r="B292" s="212"/>
      <c r="C292" s="167" t="s">
        <v>1238</v>
      </c>
      <c r="D292" s="167" t="s">
        <v>632</v>
      </c>
      <c r="E292" s="133">
        <v>0</v>
      </c>
      <c r="F292" s="133">
        <v>0</v>
      </c>
      <c r="G292" s="133">
        <v>5284431.95</v>
      </c>
      <c r="H292" s="133">
        <v>5284431.95</v>
      </c>
      <c r="I292" s="133">
        <v>0</v>
      </c>
      <c r="J292" s="134">
        <v>0</v>
      </c>
    </row>
    <row r="293" spans="1:10" ht="23.25" customHeight="1">
      <c r="A293" s="212" t="s">
        <v>1237</v>
      </c>
      <c r="B293" s="212"/>
      <c r="C293" s="167" t="s">
        <v>1236</v>
      </c>
      <c r="D293" s="167" t="s">
        <v>632</v>
      </c>
      <c r="E293" s="133">
        <v>0</v>
      </c>
      <c r="F293" s="133">
        <v>0</v>
      </c>
      <c r="G293" s="133">
        <v>1218026.56</v>
      </c>
      <c r="H293" s="133">
        <v>1218026.56</v>
      </c>
      <c r="I293" s="133">
        <v>0</v>
      </c>
      <c r="J293" s="134">
        <v>0</v>
      </c>
    </row>
    <row r="294" spans="1:10" ht="23.25" customHeight="1">
      <c r="A294" s="212" t="s">
        <v>1235</v>
      </c>
      <c r="B294" s="212"/>
      <c r="C294" s="167" t="s">
        <v>1234</v>
      </c>
      <c r="D294" s="167" t="s">
        <v>632</v>
      </c>
      <c r="E294" s="133">
        <v>0</v>
      </c>
      <c r="F294" s="133">
        <v>0</v>
      </c>
      <c r="G294" s="133">
        <v>12899001.4</v>
      </c>
      <c r="H294" s="133">
        <v>12899001.4</v>
      </c>
      <c r="I294" s="133">
        <v>0</v>
      </c>
      <c r="J294" s="134">
        <v>0</v>
      </c>
    </row>
    <row r="295" spans="1:10" ht="23.25" customHeight="1">
      <c r="A295" s="212" t="s">
        <v>1233</v>
      </c>
      <c r="B295" s="212"/>
      <c r="C295" s="167" t="s">
        <v>1232</v>
      </c>
      <c r="D295" s="167" t="s">
        <v>632</v>
      </c>
      <c r="E295" s="133">
        <v>0</v>
      </c>
      <c r="F295" s="133">
        <v>0</v>
      </c>
      <c r="G295" s="133">
        <v>14578877.35</v>
      </c>
      <c r="H295" s="133">
        <v>14578877.35</v>
      </c>
      <c r="I295" s="133">
        <v>0</v>
      </c>
      <c r="J295" s="134">
        <v>0</v>
      </c>
    </row>
    <row r="296" spans="1:10" ht="22.5" customHeight="1">
      <c r="A296" s="212" t="s">
        <v>1231</v>
      </c>
      <c r="B296" s="212"/>
      <c r="C296" s="167" t="s">
        <v>1230</v>
      </c>
      <c r="D296" s="167" t="s">
        <v>632</v>
      </c>
      <c r="E296" s="133">
        <v>0</v>
      </c>
      <c r="F296" s="133">
        <v>0</v>
      </c>
      <c r="G296" s="133">
        <v>13566413.09</v>
      </c>
      <c r="H296" s="133">
        <v>13566413.09</v>
      </c>
      <c r="I296" s="133">
        <v>0</v>
      </c>
      <c r="J296" s="134">
        <v>0</v>
      </c>
    </row>
    <row r="297" spans="1:10" ht="23.25" customHeight="1">
      <c r="A297" s="212" t="s">
        <v>1229</v>
      </c>
      <c r="B297" s="212"/>
      <c r="C297" s="167" t="s">
        <v>1228</v>
      </c>
      <c r="D297" s="167" t="s">
        <v>632</v>
      </c>
      <c r="E297" s="133">
        <v>0</v>
      </c>
      <c r="F297" s="133">
        <v>0</v>
      </c>
      <c r="G297" s="133">
        <v>10537690.91</v>
      </c>
      <c r="H297" s="133">
        <v>10537690.91</v>
      </c>
      <c r="I297" s="133">
        <v>0</v>
      </c>
      <c r="J297" s="134">
        <v>0</v>
      </c>
    </row>
    <row r="298" spans="1:10" ht="23.25" customHeight="1">
      <c r="A298" s="212" t="s">
        <v>1227</v>
      </c>
      <c r="B298" s="212"/>
      <c r="C298" s="167" t="s">
        <v>1226</v>
      </c>
      <c r="D298" s="167" t="s">
        <v>632</v>
      </c>
      <c r="E298" s="133">
        <v>0</v>
      </c>
      <c r="F298" s="133">
        <v>0</v>
      </c>
      <c r="G298" s="133">
        <v>14065840.98</v>
      </c>
      <c r="H298" s="133">
        <v>14065840.98</v>
      </c>
      <c r="I298" s="133">
        <v>0</v>
      </c>
      <c r="J298" s="134">
        <v>0</v>
      </c>
    </row>
    <row r="299" spans="1:10" ht="23.25" customHeight="1">
      <c r="A299" s="212" t="s">
        <v>1225</v>
      </c>
      <c r="B299" s="212"/>
      <c r="C299" s="167" t="s">
        <v>1224</v>
      </c>
      <c r="D299" s="167" t="s">
        <v>632</v>
      </c>
      <c r="E299" s="133">
        <v>0</v>
      </c>
      <c r="F299" s="133">
        <v>0</v>
      </c>
      <c r="G299" s="133">
        <v>11759851.5</v>
      </c>
      <c r="H299" s="133">
        <v>11759851.5</v>
      </c>
      <c r="I299" s="133">
        <v>0</v>
      </c>
      <c r="J299" s="134">
        <v>0</v>
      </c>
    </row>
    <row r="300" spans="1:10" ht="22.5" customHeight="1">
      <c r="A300" s="212" t="s">
        <v>1223</v>
      </c>
      <c r="B300" s="212"/>
      <c r="C300" s="167" t="s">
        <v>1222</v>
      </c>
      <c r="D300" s="167" t="s">
        <v>632</v>
      </c>
      <c r="E300" s="133">
        <v>0</v>
      </c>
      <c r="F300" s="133">
        <v>0</v>
      </c>
      <c r="G300" s="133">
        <v>6854492.26</v>
      </c>
      <c r="H300" s="133">
        <v>6854492.26</v>
      </c>
      <c r="I300" s="133">
        <v>0</v>
      </c>
      <c r="J300" s="134">
        <v>0</v>
      </c>
    </row>
    <row r="301" spans="1:10" ht="23.25" customHeight="1">
      <c r="A301" s="212" t="s">
        <v>1221</v>
      </c>
      <c r="B301" s="212"/>
      <c r="C301" s="167" t="s">
        <v>1220</v>
      </c>
      <c r="D301" s="167" t="s">
        <v>632</v>
      </c>
      <c r="E301" s="133">
        <v>0</v>
      </c>
      <c r="F301" s="133">
        <v>0</v>
      </c>
      <c r="G301" s="133">
        <v>9355291.49</v>
      </c>
      <c r="H301" s="133">
        <v>9355291.49</v>
      </c>
      <c r="I301" s="133">
        <v>0</v>
      </c>
      <c r="J301" s="134">
        <v>0</v>
      </c>
    </row>
    <row r="302" spans="1:10" ht="23.25" customHeight="1">
      <c r="A302" s="212" t="s">
        <v>1219</v>
      </c>
      <c r="B302" s="212"/>
      <c r="C302" s="167" t="s">
        <v>1218</v>
      </c>
      <c r="D302" s="167" t="s">
        <v>632</v>
      </c>
      <c r="E302" s="133">
        <v>0</v>
      </c>
      <c r="F302" s="133">
        <v>0</v>
      </c>
      <c r="G302" s="133">
        <v>4727305.86</v>
      </c>
      <c r="H302" s="133">
        <v>4727305.86</v>
      </c>
      <c r="I302" s="133">
        <v>0</v>
      </c>
      <c r="J302" s="134">
        <v>0</v>
      </c>
    </row>
    <row r="303" spans="1:10" ht="23.25" customHeight="1">
      <c r="A303" s="212" t="s">
        <v>1217</v>
      </c>
      <c r="B303" s="212"/>
      <c r="C303" s="167" t="s">
        <v>1216</v>
      </c>
      <c r="D303" s="167" t="s">
        <v>632</v>
      </c>
      <c r="E303" s="133">
        <v>0</v>
      </c>
      <c r="F303" s="133">
        <v>0</v>
      </c>
      <c r="G303" s="133">
        <v>18073704.61</v>
      </c>
      <c r="H303" s="133">
        <v>18073704.61</v>
      </c>
      <c r="I303" s="133">
        <v>0</v>
      </c>
      <c r="J303" s="134">
        <v>0</v>
      </c>
    </row>
    <row r="304" spans="1:10" ht="22.5" customHeight="1">
      <c r="A304" s="212" t="s">
        <v>1215</v>
      </c>
      <c r="B304" s="212"/>
      <c r="C304" s="167" t="s">
        <v>1214</v>
      </c>
      <c r="D304" s="167" t="s">
        <v>632</v>
      </c>
      <c r="E304" s="133">
        <v>0</v>
      </c>
      <c r="F304" s="133">
        <v>0</v>
      </c>
      <c r="G304" s="133">
        <v>17378581.58</v>
      </c>
      <c r="H304" s="133">
        <v>17378581.58</v>
      </c>
      <c r="I304" s="133">
        <v>0</v>
      </c>
      <c r="J304" s="134">
        <v>0</v>
      </c>
    </row>
    <row r="305" spans="1:10" ht="23.25" customHeight="1">
      <c r="A305" s="212" t="s">
        <v>1213</v>
      </c>
      <c r="B305" s="212"/>
      <c r="C305" s="167" t="s">
        <v>1212</v>
      </c>
      <c r="D305" s="167" t="s">
        <v>632</v>
      </c>
      <c r="E305" s="133">
        <v>0</v>
      </c>
      <c r="F305" s="133">
        <v>0</v>
      </c>
      <c r="G305" s="133">
        <v>13694116.54</v>
      </c>
      <c r="H305" s="133">
        <v>13694116.54</v>
      </c>
      <c r="I305" s="133">
        <v>0</v>
      </c>
      <c r="J305" s="134">
        <v>0</v>
      </c>
    </row>
    <row r="306" spans="1:10" ht="23.25" customHeight="1">
      <c r="A306" s="212" t="s">
        <v>1211</v>
      </c>
      <c r="B306" s="212"/>
      <c r="C306" s="167" t="s">
        <v>1210</v>
      </c>
      <c r="D306" s="167" t="s">
        <v>632</v>
      </c>
      <c r="E306" s="133">
        <v>0</v>
      </c>
      <c r="F306" s="133">
        <v>0</v>
      </c>
      <c r="G306" s="133">
        <v>19253072.45</v>
      </c>
      <c r="H306" s="133">
        <v>19253072.45</v>
      </c>
      <c r="I306" s="133">
        <v>0</v>
      </c>
      <c r="J306" s="134">
        <v>0</v>
      </c>
    </row>
    <row r="307" spans="1:10" ht="23.25" customHeight="1">
      <c r="A307" s="212" t="s">
        <v>1209</v>
      </c>
      <c r="B307" s="212"/>
      <c r="C307" s="167" t="s">
        <v>1208</v>
      </c>
      <c r="D307" s="167" t="s">
        <v>632</v>
      </c>
      <c r="E307" s="133">
        <v>0</v>
      </c>
      <c r="F307" s="133">
        <v>0</v>
      </c>
      <c r="G307" s="133">
        <v>19478488.06</v>
      </c>
      <c r="H307" s="133">
        <v>19478488.06</v>
      </c>
      <c r="I307" s="133">
        <v>0</v>
      </c>
      <c r="J307" s="134">
        <v>0</v>
      </c>
    </row>
    <row r="308" spans="1:10" ht="22.5" customHeight="1">
      <c r="A308" s="212" t="s">
        <v>1207</v>
      </c>
      <c r="B308" s="212"/>
      <c r="C308" s="167" t="s">
        <v>1206</v>
      </c>
      <c r="D308" s="167" t="s">
        <v>632</v>
      </c>
      <c r="E308" s="133">
        <v>0</v>
      </c>
      <c r="F308" s="133">
        <v>0</v>
      </c>
      <c r="G308" s="133">
        <v>6916057.86</v>
      </c>
      <c r="H308" s="133">
        <v>6916057.86</v>
      </c>
      <c r="I308" s="133">
        <v>0</v>
      </c>
      <c r="J308" s="134">
        <v>0</v>
      </c>
    </row>
    <row r="309" spans="1:10" ht="23.25" customHeight="1">
      <c r="A309" s="212" t="s">
        <v>1205</v>
      </c>
      <c r="B309" s="212"/>
      <c r="C309" s="167" t="s">
        <v>1204</v>
      </c>
      <c r="D309" s="167" t="s">
        <v>632</v>
      </c>
      <c r="E309" s="133">
        <v>0</v>
      </c>
      <c r="F309" s="133">
        <v>0</v>
      </c>
      <c r="G309" s="133">
        <v>16435117.37</v>
      </c>
      <c r="H309" s="133">
        <v>16435117.37</v>
      </c>
      <c r="I309" s="133">
        <v>0</v>
      </c>
      <c r="J309" s="134">
        <v>0</v>
      </c>
    </row>
    <row r="310" spans="1:10" ht="23.25" customHeight="1">
      <c r="A310" s="212" t="s">
        <v>1203</v>
      </c>
      <c r="B310" s="212"/>
      <c r="C310" s="167" t="s">
        <v>1202</v>
      </c>
      <c r="D310" s="167" t="s">
        <v>632</v>
      </c>
      <c r="E310" s="133">
        <v>0</v>
      </c>
      <c r="F310" s="133">
        <v>0</v>
      </c>
      <c r="G310" s="133">
        <v>295967.31</v>
      </c>
      <c r="H310" s="133">
        <v>295967.31</v>
      </c>
      <c r="I310" s="133">
        <v>0</v>
      </c>
      <c r="J310" s="134">
        <v>0</v>
      </c>
    </row>
    <row r="311" spans="1:10" ht="23.25" customHeight="1">
      <c r="A311" s="212" t="s">
        <v>1201</v>
      </c>
      <c r="B311" s="212"/>
      <c r="C311" s="167" t="s">
        <v>1200</v>
      </c>
      <c r="D311" s="167" t="s">
        <v>632</v>
      </c>
      <c r="E311" s="133">
        <v>0</v>
      </c>
      <c r="F311" s="133">
        <v>0</v>
      </c>
      <c r="G311" s="133">
        <v>7475618.69</v>
      </c>
      <c r="H311" s="133">
        <v>7475618.69</v>
      </c>
      <c r="I311" s="133">
        <v>0</v>
      </c>
      <c r="J311" s="134">
        <v>0</v>
      </c>
    </row>
    <row r="312" spans="1:10" ht="23.25" customHeight="1">
      <c r="A312" s="212" t="s">
        <v>1199</v>
      </c>
      <c r="B312" s="212"/>
      <c r="C312" s="167" t="s">
        <v>1198</v>
      </c>
      <c r="D312" s="167" t="s">
        <v>632</v>
      </c>
      <c r="E312" s="133">
        <v>0</v>
      </c>
      <c r="F312" s="133">
        <v>0</v>
      </c>
      <c r="G312" s="133">
        <v>17119413.36</v>
      </c>
      <c r="H312" s="133">
        <v>17119413.36</v>
      </c>
      <c r="I312" s="133">
        <v>0</v>
      </c>
      <c r="J312" s="134">
        <v>0</v>
      </c>
    </row>
    <row r="313" spans="1:10" ht="22.5" customHeight="1">
      <c r="A313" s="212" t="s">
        <v>1197</v>
      </c>
      <c r="B313" s="212"/>
      <c r="C313" s="167" t="s">
        <v>1196</v>
      </c>
      <c r="D313" s="167" t="s">
        <v>632</v>
      </c>
      <c r="E313" s="133">
        <v>0</v>
      </c>
      <c r="F313" s="133">
        <v>0</v>
      </c>
      <c r="G313" s="133">
        <v>14283950.69</v>
      </c>
      <c r="H313" s="133">
        <v>14283950.69</v>
      </c>
      <c r="I313" s="133">
        <v>0</v>
      </c>
      <c r="J313" s="134">
        <v>0</v>
      </c>
    </row>
    <row r="314" spans="1:10" ht="23.25" customHeight="1">
      <c r="A314" s="212" t="s">
        <v>1195</v>
      </c>
      <c r="B314" s="212"/>
      <c r="C314" s="167" t="s">
        <v>1194</v>
      </c>
      <c r="D314" s="167" t="s">
        <v>632</v>
      </c>
      <c r="E314" s="133">
        <v>0</v>
      </c>
      <c r="F314" s="133">
        <v>0</v>
      </c>
      <c r="G314" s="133">
        <v>2040339.25</v>
      </c>
      <c r="H314" s="133">
        <v>2040339.25</v>
      </c>
      <c r="I314" s="133">
        <v>0</v>
      </c>
      <c r="J314" s="134">
        <v>0</v>
      </c>
    </row>
    <row r="315" spans="1:10" ht="23.25" customHeight="1">
      <c r="A315" s="212" t="s">
        <v>1193</v>
      </c>
      <c r="B315" s="212"/>
      <c r="C315" s="167" t="s">
        <v>1192</v>
      </c>
      <c r="D315" s="167" t="s">
        <v>632</v>
      </c>
      <c r="E315" s="133">
        <v>0</v>
      </c>
      <c r="F315" s="133">
        <v>0</v>
      </c>
      <c r="G315" s="133">
        <v>8199203.02</v>
      </c>
      <c r="H315" s="133">
        <v>8199203.02</v>
      </c>
      <c r="I315" s="133">
        <v>0</v>
      </c>
      <c r="J315" s="134">
        <v>0</v>
      </c>
    </row>
    <row r="316" spans="1:10" ht="23.25" customHeight="1">
      <c r="A316" s="212" t="s">
        <v>1191</v>
      </c>
      <c r="B316" s="212"/>
      <c r="C316" s="167" t="s">
        <v>1190</v>
      </c>
      <c r="D316" s="167" t="s">
        <v>632</v>
      </c>
      <c r="E316" s="133">
        <v>0</v>
      </c>
      <c r="F316" s="133">
        <v>0</v>
      </c>
      <c r="G316" s="133">
        <v>9346481.61</v>
      </c>
      <c r="H316" s="133">
        <v>9346481.61</v>
      </c>
      <c r="I316" s="133">
        <v>0</v>
      </c>
      <c r="J316" s="134">
        <v>0</v>
      </c>
    </row>
    <row r="317" spans="1:10" ht="22.5" customHeight="1">
      <c r="A317" s="212" t="s">
        <v>1189</v>
      </c>
      <c r="B317" s="212"/>
      <c r="C317" s="167" t="s">
        <v>1188</v>
      </c>
      <c r="D317" s="167" t="s">
        <v>632</v>
      </c>
      <c r="E317" s="133">
        <v>0</v>
      </c>
      <c r="F317" s="133">
        <v>0</v>
      </c>
      <c r="G317" s="133">
        <v>11345879.91</v>
      </c>
      <c r="H317" s="133">
        <v>11345879.91</v>
      </c>
      <c r="I317" s="133">
        <v>0</v>
      </c>
      <c r="J317" s="134">
        <v>0</v>
      </c>
    </row>
    <row r="318" spans="1:10" ht="23.25" customHeight="1">
      <c r="A318" s="212" t="s">
        <v>1187</v>
      </c>
      <c r="B318" s="212"/>
      <c r="C318" s="167" t="s">
        <v>1186</v>
      </c>
      <c r="D318" s="167" t="s">
        <v>632</v>
      </c>
      <c r="E318" s="133">
        <v>0</v>
      </c>
      <c r="F318" s="133">
        <v>0</v>
      </c>
      <c r="G318" s="133">
        <v>10812517.23</v>
      </c>
      <c r="H318" s="133">
        <v>10812517.23</v>
      </c>
      <c r="I318" s="133">
        <v>0</v>
      </c>
      <c r="J318" s="134">
        <v>0</v>
      </c>
    </row>
    <row r="319" spans="1:10" ht="23.25" customHeight="1">
      <c r="A319" s="212" t="s">
        <v>1185</v>
      </c>
      <c r="B319" s="212"/>
      <c r="C319" s="167" t="s">
        <v>1184</v>
      </c>
      <c r="D319" s="167" t="s">
        <v>632</v>
      </c>
      <c r="E319" s="133">
        <v>0</v>
      </c>
      <c r="F319" s="133">
        <v>0</v>
      </c>
      <c r="G319" s="133">
        <v>7481726.74</v>
      </c>
      <c r="H319" s="133">
        <v>7481726.74</v>
      </c>
      <c r="I319" s="133">
        <v>0</v>
      </c>
      <c r="J319" s="134">
        <v>0</v>
      </c>
    </row>
    <row r="320" spans="1:10" ht="23.25" customHeight="1">
      <c r="A320" s="212" t="s">
        <v>1183</v>
      </c>
      <c r="B320" s="212"/>
      <c r="C320" s="167" t="s">
        <v>1182</v>
      </c>
      <c r="D320" s="167" t="s">
        <v>632</v>
      </c>
      <c r="E320" s="133">
        <v>0</v>
      </c>
      <c r="F320" s="133">
        <v>0</v>
      </c>
      <c r="G320" s="133">
        <v>7181421.14</v>
      </c>
      <c r="H320" s="133">
        <v>7181421.14</v>
      </c>
      <c r="I320" s="133">
        <v>0</v>
      </c>
      <c r="J320" s="134">
        <v>0</v>
      </c>
    </row>
    <row r="321" spans="1:10" ht="22.5" customHeight="1">
      <c r="A321" s="212" t="s">
        <v>1181</v>
      </c>
      <c r="B321" s="212"/>
      <c r="C321" s="167" t="s">
        <v>1180</v>
      </c>
      <c r="D321" s="167" t="s">
        <v>632</v>
      </c>
      <c r="E321" s="133">
        <v>0</v>
      </c>
      <c r="F321" s="133">
        <v>0</v>
      </c>
      <c r="G321" s="133">
        <v>9742463.84</v>
      </c>
      <c r="H321" s="133">
        <v>9742463.84</v>
      </c>
      <c r="I321" s="133">
        <v>0</v>
      </c>
      <c r="J321" s="134">
        <v>0</v>
      </c>
    </row>
    <row r="322" spans="1:10" ht="23.25" customHeight="1">
      <c r="A322" s="212" t="s">
        <v>1179</v>
      </c>
      <c r="B322" s="212"/>
      <c r="C322" s="167" t="s">
        <v>1178</v>
      </c>
      <c r="D322" s="167" t="s">
        <v>632</v>
      </c>
      <c r="E322" s="133">
        <v>0</v>
      </c>
      <c r="F322" s="133">
        <v>0</v>
      </c>
      <c r="G322" s="133">
        <v>8516385.85</v>
      </c>
      <c r="H322" s="133">
        <v>8516385.85</v>
      </c>
      <c r="I322" s="133">
        <v>0</v>
      </c>
      <c r="J322" s="134">
        <v>0</v>
      </c>
    </row>
    <row r="323" spans="1:10" ht="23.25" customHeight="1">
      <c r="A323" s="212" t="s">
        <v>1177</v>
      </c>
      <c r="B323" s="212"/>
      <c r="C323" s="167" t="s">
        <v>1176</v>
      </c>
      <c r="D323" s="167" t="s">
        <v>632</v>
      </c>
      <c r="E323" s="133">
        <v>0</v>
      </c>
      <c r="F323" s="133">
        <v>0</v>
      </c>
      <c r="G323" s="133">
        <v>12074079.93</v>
      </c>
      <c r="H323" s="133">
        <v>12074079.93</v>
      </c>
      <c r="I323" s="133">
        <v>0</v>
      </c>
      <c r="J323" s="134">
        <v>0</v>
      </c>
    </row>
    <row r="324" spans="1:10" ht="23.25" customHeight="1">
      <c r="A324" s="212" t="s">
        <v>1175</v>
      </c>
      <c r="B324" s="212"/>
      <c r="C324" s="167" t="s">
        <v>1174</v>
      </c>
      <c r="D324" s="167" t="s">
        <v>632</v>
      </c>
      <c r="E324" s="133">
        <v>0</v>
      </c>
      <c r="F324" s="133">
        <v>0</v>
      </c>
      <c r="G324" s="133">
        <v>9490222.18</v>
      </c>
      <c r="H324" s="133">
        <v>9490222.18</v>
      </c>
      <c r="I324" s="133">
        <v>0</v>
      </c>
      <c r="J324" s="134">
        <v>0</v>
      </c>
    </row>
    <row r="325" spans="1:10" ht="22.5" customHeight="1">
      <c r="A325" s="212" t="s">
        <v>1173</v>
      </c>
      <c r="B325" s="212"/>
      <c r="C325" s="167" t="s">
        <v>1172</v>
      </c>
      <c r="D325" s="167" t="s">
        <v>632</v>
      </c>
      <c r="E325" s="133">
        <v>0</v>
      </c>
      <c r="F325" s="133">
        <v>0</v>
      </c>
      <c r="G325" s="133">
        <v>11235745.61</v>
      </c>
      <c r="H325" s="133">
        <v>11235745.61</v>
      </c>
      <c r="I325" s="133">
        <v>0</v>
      </c>
      <c r="J325" s="134">
        <v>0</v>
      </c>
    </row>
    <row r="326" spans="1:10" ht="23.25" customHeight="1">
      <c r="A326" s="212" t="s">
        <v>1171</v>
      </c>
      <c r="B326" s="212"/>
      <c r="C326" s="167" t="s">
        <v>1170</v>
      </c>
      <c r="D326" s="167" t="s">
        <v>632</v>
      </c>
      <c r="E326" s="133">
        <v>0</v>
      </c>
      <c r="F326" s="133">
        <v>0</v>
      </c>
      <c r="G326" s="133">
        <v>5004990.15</v>
      </c>
      <c r="H326" s="133">
        <v>5004990.15</v>
      </c>
      <c r="I326" s="133">
        <v>0</v>
      </c>
      <c r="J326" s="134">
        <v>0</v>
      </c>
    </row>
    <row r="327" spans="1:10" ht="23.25" customHeight="1">
      <c r="A327" s="212" t="s">
        <v>1719</v>
      </c>
      <c r="B327" s="212"/>
      <c r="C327" s="167" t="s">
        <v>1720</v>
      </c>
      <c r="D327" s="167" t="s">
        <v>632</v>
      </c>
      <c r="E327" s="133">
        <v>0</v>
      </c>
      <c r="F327" s="133">
        <v>0</v>
      </c>
      <c r="G327" s="133">
        <v>4272204.31</v>
      </c>
      <c r="H327" s="133">
        <v>4272204.31</v>
      </c>
      <c r="I327" s="133">
        <v>0</v>
      </c>
      <c r="J327" s="134">
        <v>0</v>
      </c>
    </row>
    <row r="328" spans="1:10" ht="23.25" customHeight="1">
      <c r="A328" s="212" t="s">
        <v>1721</v>
      </c>
      <c r="B328" s="212"/>
      <c r="C328" s="167" t="s">
        <v>1722</v>
      </c>
      <c r="D328" s="167" t="s">
        <v>632</v>
      </c>
      <c r="E328" s="133">
        <v>0</v>
      </c>
      <c r="F328" s="133">
        <v>0</v>
      </c>
      <c r="G328" s="133">
        <v>3577163.36</v>
      </c>
      <c r="H328" s="133">
        <v>3577163.36</v>
      </c>
      <c r="I328" s="133">
        <v>0</v>
      </c>
      <c r="J328" s="134">
        <v>0</v>
      </c>
    </row>
    <row r="329" spans="1:10" ht="22.5" customHeight="1">
      <c r="A329" s="212" t="s">
        <v>1723</v>
      </c>
      <c r="B329" s="212"/>
      <c r="C329" s="167" t="s">
        <v>1724</v>
      </c>
      <c r="D329" s="167" t="s">
        <v>632</v>
      </c>
      <c r="E329" s="133">
        <v>0</v>
      </c>
      <c r="F329" s="133">
        <v>0</v>
      </c>
      <c r="G329" s="133">
        <v>2785911.48</v>
      </c>
      <c r="H329" s="133">
        <v>2785911.48</v>
      </c>
      <c r="I329" s="133">
        <v>0</v>
      </c>
      <c r="J329" s="134">
        <v>0</v>
      </c>
    </row>
    <row r="330" spans="1:10" ht="23.25" customHeight="1">
      <c r="A330" s="212" t="s">
        <v>1725</v>
      </c>
      <c r="B330" s="212"/>
      <c r="C330" s="167" t="s">
        <v>1726</v>
      </c>
      <c r="D330" s="167" t="s">
        <v>632</v>
      </c>
      <c r="E330" s="133">
        <v>0</v>
      </c>
      <c r="F330" s="133">
        <v>0</v>
      </c>
      <c r="G330" s="133">
        <v>3589205.99</v>
      </c>
      <c r="H330" s="133">
        <v>3589205.99</v>
      </c>
      <c r="I330" s="133">
        <v>0</v>
      </c>
      <c r="J330" s="134">
        <v>0</v>
      </c>
    </row>
    <row r="331" spans="1:10" ht="23.25" customHeight="1">
      <c r="A331" s="212" t="s">
        <v>1727</v>
      </c>
      <c r="B331" s="212"/>
      <c r="C331" s="167" t="s">
        <v>1728</v>
      </c>
      <c r="D331" s="167" t="s">
        <v>632</v>
      </c>
      <c r="E331" s="133">
        <v>0</v>
      </c>
      <c r="F331" s="133">
        <v>0</v>
      </c>
      <c r="G331" s="133">
        <v>4506076.53</v>
      </c>
      <c r="H331" s="133">
        <v>4506076.53</v>
      </c>
      <c r="I331" s="133">
        <v>0</v>
      </c>
      <c r="J331" s="134">
        <v>0</v>
      </c>
    </row>
    <row r="332" spans="1:10" ht="23.25" customHeight="1">
      <c r="A332" s="212" t="s">
        <v>1729</v>
      </c>
      <c r="B332" s="212"/>
      <c r="C332" s="167" t="s">
        <v>1730</v>
      </c>
      <c r="D332" s="167" t="s">
        <v>632</v>
      </c>
      <c r="E332" s="133">
        <v>0</v>
      </c>
      <c r="F332" s="133">
        <v>0</v>
      </c>
      <c r="G332" s="133">
        <v>10473419</v>
      </c>
      <c r="H332" s="133">
        <v>10473419</v>
      </c>
      <c r="I332" s="133">
        <v>0</v>
      </c>
      <c r="J332" s="134">
        <v>0</v>
      </c>
    </row>
    <row r="333" spans="1:10" ht="22.5" customHeight="1">
      <c r="A333" s="212" t="s">
        <v>1731</v>
      </c>
      <c r="B333" s="212"/>
      <c r="C333" s="167" t="s">
        <v>1732</v>
      </c>
      <c r="D333" s="167" t="s">
        <v>632</v>
      </c>
      <c r="E333" s="133">
        <v>0</v>
      </c>
      <c r="F333" s="133">
        <v>0</v>
      </c>
      <c r="G333" s="133">
        <v>5914198.39</v>
      </c>
      <c r="H333" s="133">
        <v>5914198.39</v>
      </c>
      <c r="I333" s="133">
        <v>0</v>
      </c>
      <c r="J333" s="134">
        <v>0</v>
      </c>
    </row>
    <row r="334" spans="1:10" ht="23.25" customHeight="1">
      <c r="A334" s="212" t="s">
        <v>1733</v>
      </c>
      <c r="B334" s="212"/>
      <c r="C334" s="167" t="s">
        <v>1734</v>
      </c>
      <c r="D334" s="167" t="s">
        <v>632</v>
      </c>
      <c r="E334" s="133">
        <v>0</v>
      </c>
      <c r="F334" s="133">
        <v>0</v>
      </c>
      <c r="G334" s="133">
        <v>3748379.11</v>
      </c>
      <c r="H334" s="133">
        <v>3748379.11</v>
      </c>
      <c r="I334" s="133">
        <v>0</v>
      </c>
      <c r="J334" s="134">
        <v>0</v>
      </c>
    </row>
    <row r="335" spans="1:10" ht="23.25" customHeight="1">
      <c r="A335" s="212" t="s">
        <v>1735</v>
      </c>
      <c r="B335" s="212"/>
      <c r="C335" s="167" t="s">
        <v>1736</v>
      </c>
      <c r="D335" s="167" t="s">
        <v>632</v>
      </c>
      <c r="E335" s="133">
        <v>0</v>
      </c>
      <c r="F335" s="133">
        <v>0</v>
      </c>
      <c r="G335" s="133">
        <v>4058477.47</v>
      </c>
      <c r="H335" s="133">
        <v>4058477.47</v>
      </c>
      <c r="I335" s="133">
        <v>0</v>
      </c>
      <c r="J335" s="134">
        <v>0</v>
      </c>
    </row>
    <row r="336" spans="1:10" ht="23.25" customHeight="1">
      <c r="A336" s="212" t="s">
        <v>1737</v>
      </c>
      <c r="B336" s="212"/>
      <c r="C336" s="167" t="s">
        <v>1738</v>
      </c>
      <c r="D336" s="167" t="s">
        <v>632</v>
      </c>
      <c r="E336" s="133">
        <v>0</v>
      </c>
      <c r="F336" s="133">
        <v>0</v>
      </c>
      <c r="G336" s="133">
        <v>4669227.38</v>
      </c>
      <c r="H336" s="133">
        <v>4669227.38</v>
      </c>
      <c r="I336" s="133">
        <v>0</v>
      </c>
      <c r="J336" s="134">
        <v>0</v>
      </c>
    </row>
    <row r="337" spans="1:10" ht="23.25" customHeight="1">
      <c r="A337" s="212" t="s">
        <v>1739</v>
      </c>
      <c r="B337" s="212"/>
      <c r="C337" s="167" t="s">
        <v>1740</v>
      </c>
      <c r="D337" s="167" t="s">
        <v>632</v>
      </c>
      <c r="E337" s="133">
        <v>0</v>
      </c>
      <c r="F337" s="133">
        <v>0</v>
      </c>
      <c r="G337" s="133">
        <v>3215275.42</v>
      </c>
      <c r="H337" s="133">
        <v>3215275.42</v>
      </c>
      <c r="I337" s="133">
        <v>0</v>
      </c>
      <c r="J337" s="134">
        <v>0</v>
      </c>
    </row>
    <row r="338" spans="1:10" ht="22.5" customHeight="1">
      <c r="A338" s="212" t="s">
        <v>1741</v>
      </c>
      <c r="B338" s="212"/>
      <c r="C338" s="167" t="s">
        <v>1742</v>
      </c>
      <c r="D338" s="167" t="s">
        <v>632</v>
      </c>
      <c r="E338" s="133">
        <v>0</v>
      </c>
      <c r="F338" s="133">
        <v>0</v>
      </c>
      <c r="G338" s="133">
        <v>3912959.43</v>
      </c>
      <c r="H338" s="133">
        <v>3912959.43</v>
      </c>
      <c r="I338" s="133">
        <v>0</v>
      </c>
      <c r="J338" s="134">
        <v>0</v>
      </c>
    </row>
    <row r="339" spans="1:10" ht="23.25" customHeight="1">
      <c r="A339" s="212" t="s">
        <v>1743</v>
      </c>
      <c r="B339" s="212"/>
      <c r="C339" s="167" t="s">
        <v>1744</v>
      </c>
      <c r="D339" s="167" t="s">
        <v>632</v>
      </c>
      <c r="E339" s="133">
        <v>0</v>
      </c>
      <c r="F339" s="133">
        <v>0</v>
      </c>
      <c r="G339" s="133">
        <v>3855478.87</v>
      </c>
      <c r="H339" s="133">
        <v>3855478.87</v>
      </c>
      <c r="I339" s="133">
        <v>0</v>
      </c>
      <c r="J339" s="134">
        <v>0</v>
      </c>
    </row>
    <row r="340" spans="1:10" ht="23.25" customHeight="1">
      <c r="A340" s="212" t="s">
        <v>1745</v>
      </c>
      <c r="B340" s="212"/>
      <c r="C340" s="167" t="s">
        <v>1746</v>
      </c>
      <c r="D340" s="167" t="s">
        <v>632</v>
      </c>
      <c r="E340" s="133">
        <v>0</v>
      </c>
      <c r="F340" s="133">
        <v>0</v>
      </c>
      <c r="G340" s="133">
        <v>2728662.47</v>
      </c>
      <c r="H340" s="133">
        <v>2728662.47</v>
      </c>
      <c r="I340" s="133">
        <v>0</v>
      </c>
      <c r="J340" s="134">
        <v>0</v>
      </c>
    </row>
    <row r="341" spans="1:10" ht="23.25" customHeight="1">
      <c r="A341" s="212" t="s">
        <v>1747</v>
      </c>
      <c r="B341" s="212"/>
      <c r="C341" s="167" t="s">
        <v>1748</v>
      </c>
      <c r="D341" s="167" t="s">
        <v>632</v>
      </c>
      <c r="E341" s="133">
        <v>0</v>
      </c>
      <c r="F341" s="133">
        <v>0</v>
      </c>
      <c r="G341" s="133">
        <v>3933258.72</v>
      </c>
      <c r="H341" s="133">
        <v>3933258.72</v>
      </c>
      <c r="I341" s="133">
        <v>0</v>
      </c>
      <c r="J341" s="134">
        <v>0</v>
      </c>
    </row>
    <row r="342" spans="1:10" ht="22.5" customHeight="1">
      <c r="A342" s="212" t="s">
        <v>1749</v>
      </c>
      <c r="B342" s="212"/>
      <c r="C342" s="167" t="s">
        <v>1750</v>
      </c>
      <c r="D342" s="167" t="s">
        <v>632</v>
      </c>
      <c r="E342" s="133">
        <v>0</v>
      </c>
      <c r="F342" s="133">
        <v>0</v>
      </c>
      <c r="G342" s="133">
        <v>6403706.18</v>
      </c>
      <c r="H342" s="133">
        <v>6403706.18</v>
      </c>
      <c r="I342" s="133">
        <v>0</v>
      </c>
      <c r="J342" s="134">
        <v>0</v>
      </c>
    </row>
    <row r="343" spans="1:10" ht="23.25" customHeight="1">
      <c r="A343" s="212" t="s">
        <v>1751</v>
      </c>
      <c r="B343" s="212"/>
      <c r="C343" s="167" t="s">
        <v>1752</v>
      </c>
      <c r="D343" s="167" t="s">
        <v>632</v>
      </c>
      <c r="E343" s="133">
        <v>0</v>
      </c>
      <c r="F343" s="133">
        <v>0</v>
      </c>
      <c r="G343" s="133">
        <v>1633402.06</v>
      </c>
      <c r="H343" s="133">
        <v>1633402.06</v>
      </c>
      <c r="I343" s="133">
        <v>0</v>
      </c>
      <c r="J343" s="134">
        <v>0</v>
      </c>
    </row>
    <row r="344" spans="1:10" ht="23.25" customHeight="1">
      <c r="A344" s="212" t="s">
        <v>1753</v>
      </c>
      <c r="B344" s="212"/>
      <c r="C344" s="167" t="s">
        <v>1754</v>
      </c>
      <c r="D344" s="167" t="s">
        <v>632</v>
      </c>
      <c r="E344" s="133">
        <v>0</v>
      </c>
      <c r="F344" s="133">
        <v>0</v>
      </c>
      <c r="G344" s="133">
        <v>1619059.84</v>
      </c>
      <c r="H344" s="133">
        <v>1619059.84</v>
      </c>
      <c r="I344" s="133">
        <v>0</v>
      </c>
      <c r="J344" s="134">
        <v>0</v>
      </c>
    </row>
    <row r="345" spans="1:10" ht="23.25" customHeight="1">
      <c r="A345" s="212" t="s">
        <v>1755</v>
      </c>
      <c r="B345" s="212"/>
      <c r="C345" s="167" t="s">
        <v>1756</v>
      </c>
      <c r="D345" s="167" t="s">
        <v>632</v>
      </c>
      <c r="E345" s="133">
        <v>0</v>
      </c>
      <c r="F345" s="133">
        <v>0</v>
      </c>
      <c r="G345" s="133">
        <v>2848199.48</v>
      </c>
      <c r="H345" s="133">
        <v>2848199.48</v>
      </c>
      <c r="I345" s="133">
        <v>0</v>
      </c>
      <c r="J345" s="134">
        <v>0</v>
      </c>
    </row>
    <row r="346" spans="1:10" ht="22.5" customHeight="1">
      <c r="A346" s="212" t="s">
        <v>1757</v>
      </c>
      <c r="B346" s="212"/>
      <c r="C346" s="167" t="s">
        <v>1758</v>
      </c>
      <c r="D346" s="167" t="s">
        <v>632</v>
      </c>
      <c r="E346" s="133">
        <v>0</v>
      </c>
      <c r="F346" s="133">
        <v>0</v>
      </c>
      <c r="G346" s="133">
        <v>2277438.95</v>
      </c>
      <c r="H346" s="133">
        <v>2277438.95</v>
      </c>
      <c r="I346" s="133">
        <v>0</v>
      </c>
      <c r="J346" s="134">
        <v>0</v>
      </c>
    </row>
    <row r="347" spans="1:10" ht="23.25" customHeight="1">
      <c r="A347" s="212" t="s">
        <v>1759</v>
      </c>
      <c r="B347" s="212"/>
      <c r="C347" s="167" t="s">
        <v>1760</v>
      </c>
      <c r="D347" s="167" t="s">
        <v>632</v>
      </c>
      <c r="E347" s="133">
        <v>0</v>
      </c>
      <c r="F347" s="133">
        <v>0</v>
      </c>
      <c r="G347" s="133">
        <v>3494179.83</v>
      </c>
      <c r="H347" s="133">
        <v>3494179.83</v>
      </c>
      <c r="I347" s="133">
        <v>0</v>
      </c>
      <c r="J347" s="134">
        <v>0</v>
      </c>
    </row>
    <row r="348" spans="1:10" ht="23.25" customHeight="1">
      <c r="A348" s="212" t="s">
        <v>1761</v>
      </c>
      <c r="B348" s="212"/>
      <c r="C348" s="167" t="s">
        <v>1762</v>
      </c>
      <c r="D348" s="167" t="s">
        <v>632</v>
      </c>
      <c r="E348" s="133">
        <v>0</v>
      </c>
      <c r="F348" s="133">
        <v>0</v>
      </c>
      <c r="G348" s="133">
        <v>4248616.01</v>
      </c>
      <c r="H348" s="133">
        <v>4248616.01</v>
      </c>
      <c r="I348" s="133">
        <v>0</v>
      </c>
      <c r="J348" s="134">
        <v>0</v>
      </c>
    </row>
    <row r="349" spans="1:10" ht="23.25" customHeight="1">
      <c r="A349" s="212" t="s">
        <v>1763</v>
      </c>
      <c r="B349" s="212"/>
      <c r="C349" s="167" t="s">
        <v>1764</v>
      </c>
      <c r="D349" s="167" t="s">
        <v>632</v>
      </c>
      <c r="E349" s="133">
        <v>0</v>
      </c>
      <c r="F349" s="133">
        <v>0</v>
      </c>
      <c r="G349" s="133">
        <v>4043092.92</v>
      </c>
      <c r="H349" s="133">
        <v>4043092.92</v>
      </c>
      <c r="I349" s="133">
        <v>0</v>
      </c>
      <c r="J349" s="134">
        <v>0</v>
      </c>
    </row>
    <row r="350" spans="1:10" ht="22.5" customHeight="1">
      <c r="A350" s="212" t="s">
        <v>1765</v>
      </c>
      <c r="B350" s="212"/>
      <c r="C350" s="167" t="s">
        <v>1766</v>
      </c>
      <c r="D350" s="167" t="s">
        <v>632</v>
      </c>
      <c r="E350" s="133">
        <v>0</v>
      </c>
      <c r="F350" s="133">
        <v>0</v>
      </c>
      <c r="G350" s="133">
        <v>3511241.2</v>
      </c>
      <c r="H350" s="133">
        <v>3511241.2</v>
      </c>
      <c r="I350" s="133">
        <v>0</v>
      </c>
      <c r="J350" s="134">
        <v>0</v>
      </c>
    </row>
    <row r="351" spans="1:10" ht="23.25" customHeight="1">
      <c r="A351" s="212" t="s">
        <v>1767</v>
      </c>
      <c r="B351" s="212"/>
      <c r="C351" s="167" t="s">
        <v>1768</v>
      </c>
      <c r="D351" s="167" t="s">
        <v>632</v>
      </c>
      <c r="E351" s="133">
        <v>0</v>
      </c>
      <c r="F351" s="133">
        <v>0</v>
      </c>
      <c r="G351" s="133">
        <v>4743781.57</v>
      </c>
      <c r="H351" s="133">
        <v>4743781.57</v>
      </c>
      <c r="I351" s="133">
        <v>0</v>
      </c>
      <c r="J351" s="134">
        <v>0</v>
      </c>
    </row>
    <row r="352" spans="1:10" ht="23.25" customHeight="1">
      <c r="A352" s="212" t="s">
        <v>1169</v>
      </c>
      <c r="B352" s="212"/>
      <c r="C352" s="167" t="s">
        <v>1168</v>
      </c>
      <c r="D352" s="167" t="s">
        <v>632</v>
      </c>
      <c r="E352" s="133">
        <v>0</v>
      </c>
      <c r="F352" s="133">
        <v>0</v>
      </c>
      <c r="G352" s="133">
        <v>93718837.49</v>
      </c>
      <c r="H352" s="133">
        <v>93718837.49</v>
      </c>
      <c r="I352" s="133">
        <v>0</v>
      </c>
      <c r="J352" s="134">
        <v>0</v>
      </c>
    </row>
    <row r="353" spans="1:10" ht="23.25" customHeight="1">
      <c r="A353" s="212" t="s">
        <v>1167</v>
      </c>
      <c r="B353" s="212"/>
      <c r="C353" s="167" t="s">
        <v>1166</v>
      </c>
      <c r="D353" s="167" t="s">
        <v>632</v>
      </c>
      <c r="E353" s="133">
        <v>0</v>
      </c>
      <c r="F353" s="133">
        <v>0</v>
      </c>
      <c r="G353" s="133">
        <v>104210266.12</v>
      </c>
      <c r="H353" s="133">
        <v>104210266.12</v>
      </c>
      <c r="I353" s="133">
        <v>0</v>
      </c>
      <c r="J353" s="134">
        <v>0</v>
      </c>
    </row>
    <row r="354" spans="1:10" ht="22.5" customHeight="1">
      <c r="A354" s="212" t="s">
        <v>1165</v>
      </c>
      <c r="B354" s="212"/>
      <c r="C354" s="167" t="s">
        <v>1164</v>
      </c>
      <c r="D354" s="167" t="s">
        <v>632</v>
      </c>
      <c r="E354" s="133">
        <v>0</v>
      </c>
      <c r="F354" s="133">
        <v>0</v>
      </c>
      <c r="G354" s="133">
        <v>35383997.1</v>
      </c>
      <c r="H354" s="133">
        <v>35383997.1</v>
      </c>
      <c r="I354" s="133">
        <v>0</v>
      </c>
      <c r="J354" s="134">
        <v>0</v>
      </c>
    </row>
    <row r="355" spans="1:10" ht="23.25" customHeight="1">
      <c r="A355" s="212" t="s">
        <v>1163</v>
      </c>
      <c r="B355" s="212"/>
      <c r="C355" s="167" t="s">
        <v>1162</v>
      </c>
      <c r="D355" s="167" t="s">
        <v>632</v>
      </c>
      <c r="E355" s="133">
        <v>0</v>
      </c>
      <c r="F355" s="133">
        <v>0</v>
      </c>
      <c r="G355" s="133">
        <v>126942787.65</v>
      </c>
      <c r="H355" s="133">
        <v>126942787.65</v>
      </c>
      <c r="I355" s="133">
        <v>0</v>
      </c>
      <c r="J355" s="134">
        <v>0</v>
      </c>
    </row>
    <row r="356" spans="1:10" ht="23.25" customHeight="1">
      <c r="A356" s="212" t="s">
        <v>1161</v>
      </c>
      <c r="B356" s="212"/>
      <c r="C356" s="167" t="s">
        <v>1160</v>
      </c>
      <c r="D356" s="167" t="s">
        <v>632</v>
      </c>
      <c r="E356" s="133">
        <v>0</v>
      </c>
      <c r="F356" s="133">
        <v>0</v>
      </c>
      <c r="G356" s="133">
        <v>160443365.34</v>
      </c>
      <c r="H356" s="133">
        <v>160443365.34</v>
      </c>
      <c r="I356" s="133">
        <v>0</v>
      </c>
      <c r="J356" s="134">
        <v>0</v>
      </c>
    </row>
    <row r="357" spans="1:10" ht="23.25" customHeight="1">
      <c r="A357" s="212" t="s">
        <v>1159</v>
      </c>
      <c r="B357" s="212"/>
      <c r="C357" s="167" t="s">
        <v>1158</v>
      </c>
      <c r="D357" s="167" t="s">
        <v>632</v>
      </c>
      <c r="E357" s="133">
        <v>0</v>
      </c>
      <c r="F357" s="133">
        <v>0</v>
      </c>
      <c r="G357" s="133">
        <v>85872807.6</v>
      </c>
      <c r="H357" s="133">
        <v>85872807.6</v>
      </c>
      <c r="I357" s="133">
        <v>0</v>
      </c>
      <c r="J357" s="134">
        <v>0</v>
      </c>
    </row>
    <row r="358" spans="1:10" ht="22.5" customHeight="1">
      <c r="A358" s="212" t="s">
        <v>1157</v>
      </c>
      <c r="B358" s="212"/>
      <c r="C358" s="167" t="s">
        <v>1156</v>
      </c>
      <c r="D358" s="167" t="s">
        <v>632</v>
      </c>
      <c r="E358" s="133">
        <v>0</v>
      </c>
      <c r="F358" s="133">
        <v>0</v>
      </c>
      <c r="G358" s="133">
        <v>30590892.84</v>
      </c>
      <c r="H358" s="133">
        <v>30590892.84</v>
      </c>
      <c r="I358" s="133">
        <v>0</v>
      </c>
      <c r="J358" s="134">
        <v>0</v>
      </c>
    </row>
    <row r="359" spans="1:10" ht="23.25" customHeight="1">
      <c r="A359" s="212" t="s">
        <v>1155</v>
      </c>
      <c r="B359" s="212"/>
      <c r="C359" s="167" t="s">
        <v>1154</v>
      </c>
      <c r="D359" s="167" t="s">
        <v>632</v>
      </c>
      <c r="E359" s="133">
        <v>0</v>
      </c>
      <c r="F359" s="133">
        <v>0</v>
      </c>
      <c r="G359" s="133">
        <v>30715097.04</v>
      </c>
      <c r="H359" s="133">
        <v>30715097.04</v>
      </c>
      <c r="I359" s="133">
        <v>0</v>
      </c>
      <c r="J359" s="134">
        <v>0</v>
      </c>
    </row>
    <row r="360" spans="1:10" ht="23.25" customHeight="1">
      <c r="A360" s="212" t="s">
        <v>1153</v>
      </c>
      <c r="B360" s="212"/>
      <c r="C360" s="167" t="s">
        <v>1152</v>
      </c>
      <c r="D360" s="167" t="s">
        <v>632</v>
      </c>
      <c r="E360" s="133">
        <v>0</v>
      </c>
      <c r="F360" s="133">
        <v>0</v>
      </c>
      <c r="G360" s="133">
        <v>46777052.83</v>
      </c>
      <c r="H360" s="133">
        <v>46777052.83</v>
      </c>
      <c r="I360" s="133">
        <v>0</v>
      </c>
      <c r="J360" s="134">
        <v>0</v>
      </c>
    </row>
    <row r="361" spans="1:10" ht="23.25" customHeight="1">
      <c r="A361" s="212" t="s">
        <v>1151</v>
      </c>
      <c r="B361" s="212"/>
      <c r="C361" s="167" t="s">
        <v>1150</v>
      </c>
      <c r="D361" s="167" t="s">
        <v>632</v>
      </c>
      <c r="E361" s="133">
        <v>0</v>
      </c>
      <c r="F361" s="133">
        <v>0</v>
      </c>
      <c r="G361" s="133">
        <v>70466302.79</v>
      </c>
      <c r="H361" s="133">
        <v>70466302.79</v>
      </c>
      <c r="I361" s="133">
        <v>0</v>
      </c>
      <c r="J361" s="134">
        <v>0</v>
      </c>
    </row>
    <row r="362" spans="1:10" ht="23.25" customHeight="1">
      <c r="A362" s="212" t="s">
        <v>1149</v>
      </c>
      <c r="B362" s="212"/>
      <c r="C362" s="167" t="s">
        <v>1148</v>
      </c>
      <c r="D362" s="167" t="s">
        <v>632</v>
      </c>
      <c r="E362" s="133">
        <v>0</v>
      </c>
      <c r="F362" s="133">
        <v>0</v>
      </c>
      <c r="G362" s="133">
        <v>57665299.09</v>
      </c>
      <c r="H362" s="133">
        <v>57665299.09</v>
      </c>
      <c r="I362" s="133">
        <v>0</v>
      </c>
      <c r="J362" s="134">
        <v>0</v>
      </c>
    </row>
    <row r="363" spans="1:10" ht="22.5" customHeight="1">
      <c r="A363" s="212" t="s">
        <v>1147</v>
      </c>
      <c r="B363" s="212"/>
      <c r="C363" s="167" t="s">
        <v>1146</v>
      </c>
      <c r="D363" s="167" t="s">
        <v>632</v>
      </c>
      <c r="E363" s="133">
        <v>0</v>
      </c>
      <c r="F363" s="133">
        <v>0</v>
      </c>
      <c r="G363" s="133">
        <v>93125073.45</v>
      </c>
      <c r="H363" s="133">
        <v>93125073.45</v>
      </c>
      <c r="I363" s="133">
        <v>0</v>
      </c>
      <c r="J363" s="134">
        <v>0</v>
      </c>
    </row>
    <row r="364" spans="1:10" ht="23.25" customHeight="1">
      <c r="A364" s="212" t="s">
        <v>1145</v>
      </c>
      <c r="B364" s="212"/>
      <c r="C364" s="167" t="s">
        <v>1144</v>
      </c>
      <c r="D364" s="167" t="s">
        <v>632</v>
      </c>
      <c r="E364" s="133">
        <v>0</v>
      </c>
      <c r="F364" s="133">
        <v>0</v>
      </c>
      <c r="G364" s="133">
        <v>3095007.56</v>
      </c>
      <c r="H364" s="133">
        <v>3095007.56</v>
      </c>
      <c r="I364" s="133">
        <v>0</v>
      </c>
      <c r="J364" s="134">
        <v>0</v>
      </c>
    </row>
    <row r="365" spans="1:10" ht="23.25" customHeight="1">
      <c r="A365" s="212" t="s">
        <v>1143</v>
      </c>
      <c r="B365" s="212"/>
      <c r="C365" s="167" t="s">
        <v>1142</v>
      </c>
      <c r="D365" s="167" t="s">
        <v>632</v>
      </c>
      <c r="E365" s="133">
        <v>0</v>
      </c>
      <c r="F365" s="133">
        <v>0</v>
      </c>
      <c r="G365" s="133">
        <v>386780.59</v>
      </c>
      <c r="H365" s="133">
        <v>386780.59</v>
      </c>
      <c r="I365" s="133">
        <v>0</v>
      </c>
      <c r="J365" s="134">
        <v>0</v>
      </c>
    </row>
    <row r="366" spans="1:10" ht="23.25" customHeight="1">
      <c r="A366" s="212" t="s">
        <v>1141</v>
      </c>
      <c r="B366" s="212"/>
      <c r="C366" s="167" t="s">
        <v>1140</v>
      </c>
      <c r="D366" s="167" t="s">
        <v>632</v>
      </c>
      <c r="E366" s="133">
        <v>0</v>
      </c>
      <c r="F366" s="133">
        <v>0</v>
      </c>
      <c r="G366" s="133">
        <v>8933820.33</v>
      </c>
      <c r="H366" s="133">
        <v>8933820.33</v>
      </c>
      <c r="I366" s="133">
        <v>0</v>
      </c>
      <c r="J366" s="134">
        <v>0</v>
      </c>
    </row>
    <row r="367" spans="1:10" ht="22.5" customHeight="1">
      <c r="A367" s="212" t="s">
        <v>1139</v>
      </c>
      <c r="B367" s="212"/>
      <c r="C367" s="167" t="s">
        <v>1138</v>
      </c>
      <c r="D367" s="167" t="s">
        <v>632</v>
      </c>
      <c r="E367" s="133">
        <v>0</v>
      </c>
      <c r="F367" s="133">
        <v>0</v>
      </c>
      <c r="G367" s="133">
        <v>7384397.11</v>
      </c>
      <c r="H367" s="133">
        <v>7384397.11</v>
      </c>
      <c r="I367" s="133">
        <v>0</v>
      </c>
      <c r="J367" s="134">
        <v>0</v>
      </c>
    </row>
    <row r="368" spans="1:10" ht="23.25" customHeight="1">
      <c r="A368" s="212" t="s">
        <v>1137</v>
      </c>
      <c r="B368" s="212"/>
      <c r="C368" s="167" t="s">
        <v>1136</v>
      </c>
      <c r="D368" s="167" t="s">
        <v>632</v>
      </c>
      <c r="E368" s="133">
        <v>0</v>
      </c>
      <c r="F368" s="133">
        <v>0</v>
      </c>
      <c r="G368" s="133">
        <v>158657381.26</v>
      </c>
      <c r="H368" s="133">
        <v>158657381.26</v>
      </c>
      <c r="I368" s="133">
        <v>0</v>
      </c>
      <c r="J368" s="134">
        <v>0</v>
      </c>
    </row>
    <row r="369" spans="1:10" ht="23.25" customHeight="1">
      <c r="A369" s="212" t="s">
        <v>1135</v>
      </c>
      <c r="B369" s="212"/>
      <c r="C369" s="167" t="s">
        <v>1134</v>
      </c>
      <c r="D369" s="167" t="s">
        <v>632</v>
      </c>
      <c r="E369" s="133">
        <v>0</v>
      </c>
      <c r="F369" s="133">
        <v>0</v>
      </c>
      <c r="G369" s="133">
        <v>158521186.56</v>
      </c>
      <c r="H369" s="133">
        <v>158521186.56</v>
      </c>
      <c r="I369" s="133">
        <v>0</v>
      </c>
      <c r="J369" s="134">
        <v>0</v>
      </c>
    </row>
    <row r="370" spans="1:10" ht="23.25" customHeight="1">
      <c r="A370" s="212" t="s">
        <v>1133</v>
      </c>
      <c r="B370" s="212"/>
      <c r="C370" s="167" t="s">
        <v>1132</v>
      </c>
      <c r="D370" s="167" t="s">
        <v>632</v>
      </c>
      <c r="E370" s="133">
        <v>0</v>
      </c>
      <c r="F370" s="133">
        <v>0</v>
      </c>
      <c r="G370" s="133">
        <v>161267358.49</v>
      </c>
      <c r="H370" s="133">
        <v>161267358.49</v>
      </c>
      <c r="I370" s="133">
        <v>0</v>
      </c>
      <c r="J370" s="134">
        <v>0</v>
      </c>
    </row>
    <row r="371" spans="1:10" ht="22.5" customHeight="1">
      <c r="A371" s="212" t="s">
        <v>1131</v>
      </c>
      <c r="B371" s="212"/>
      <c r="C371" s="167" t="s">
        <v>1130</v>
      </c>
      <c r="D371" s="167" t="s">
        <v>632</v>
      </c>
      <c r="E371" s="133">
        <v>0</v>
      </c>
      <c r="F371" s="133">
        <v>0</v>
      </c>
      <c r="G371" s="133">
        <v>159933432.46</v>
      </c>
      <c r="H371" s="133">
        <v>159933432.46</v>
      </c>
      <c r="I371" s="133">
        <v>0</v>
      </c>
      <c r="J371" s="134">
        <v>0</v>
      </c>
    </row>
    <row r="372" spans="1:10" ht="23.25" customHeight="1">
      <c r="A372" s="212" t="s">
        <v>1129</v>
      </c>
      <c r="B372" s="212"/>
      <c r="C372" s="167" t="s">
        <v>1128</v>
      </c>
      <c r="D372" s="167" t="s">
        <v>632</v>
      </c>
      <c r="E372" s="133">
        <v>0</v>
      </c>
      <c r="F372" s="133">
        <v>0</v>
      </c>
      <c r="G372" s="133">
        <v>152484121.22</v>
      </c>
      <c r="H372" s="133">
        <v>152484121.22</v>
      </c>
      <c r="I372" s="133">
        <v>0</v>
      </c>
      <c r="J372" s="134">
        <v>0</v>
      </c>
    </row>
    <row r="373" spans="1:10" ht="23.25" customHeight="1">
      <c r="A373" s="212" t="s">
        <v>1127</v>
      </c>
      <c r="B373" s="212"/>
      <c r="C373" s="167" t="s">
        <v>1126</v>
      </c>
      <c r="D373" s="167" t="s">
        <v>632</v>
      </c>
      <c r="E373" s="133">
        <v>0</v>
      </c>
      <c r="F373" s="133">
        <v>0</v>
      </c>
      <c r="G373" s="133">
        <v>167495828.39</v>
      </c>
      <c r="H373" s="133">
        <v>167495828.39</v>
      </c>
      <c r="I373" s="133">
        <v>0</v>
      </c>
      <c r="J373" s="134">
        <v>0</v>
      </c>
    </row>
    <row r="374" spans="1:10" ht="23.25" customHeight="1">
      <c r="A374" s="212" t="s">
        <v>1125</v>
      </c>
      <c r="B374" s="212"/>
      <c r="C374" s="167" t="s">
        <v>1124</v>
      </c>
      <c r="D374" s="167" t="s">
        <v>632</v>
      </c>
      <c r="E374" s="133">
        <v>0</v>
      </c>
      <c r="F374" s="133">
        <v>0</v>
      </c>
      <c r="G374" s="133">
        <v>27028235.7</v>
      </c>
      <c r="H374" s="133">
        <v>27028235.7</v>
      </c>
      <c r="I374" s="133">
        <v>0</v>
      </c>
      <c r="J374" s="134">
        <v>0</v>
      </c>
    </row>
    <row r="375" spans="1:10" ht="22.5" customHeight="1">
      <c r="A375" s="212" t="s">
        <v>1123</v>
      </c>
      <c r="B375" s="212"/>
      <c r="C375" s="167" t="s">
        <v>1122</v>
      </c>
      <c r="D375" s="167" t="s">
        <v>632</v>
      </c>
      <c r="E375" s="133">
        <v>0</v>
      </c>
      <c r="F375" s="133">
        <v>0</v>
      </c>
      <c r="G375" s="133">
        <v>189888831.63</v>
      </c>
      <c r="H375" s="133">
        <v>189888831.63</v>
      </c>
      <c r="I375" s="133">
        <v>0</v>
      </c>
      <c r="J375" s="134">
        <v>0</v>
      </c>
    </row>
    <row r="376" spans="1:10" ht="23.25" customHeight="1">
      <c r="A376" s="212" t="s">
        <v>1121</v>
      </c>
      <c r="B376" s="212"/>
      <c r="C376" s="167" t="s">
        <v>1120</v>
      </c>
      <c r="D376" s="167" t="s">
        <v>632</v>
      </c>
      <c r="E376" s="133">
        <v>0</v>
      </c>
      <c r="F376" s="133">
        <v>0</v>
      </c>
      <c r="G376" s="133">
        <v>75736893.49</v>
      </c>
      <c r="H376" s="133">
        <v>75736893.49</v>
      </c>
      <c r="I376" s="133">
        <v>0</v>
      </c>
      <c r="J376" s="134">
        <v>0</v>
      </c>
    </row>
    <row r="377" spans="1:10" ht="23.25" customHeight="1">
      <c r="A377" s="212" t="s">
        <v>1119</v>
      </c>
      <c r="B377" s="212"/>
      <c r="C377" s="167" t="s">
        <v>1118</v>
      </c>
      <c r="D377" s="167" t="s">
        <v>632</v>
      </c>
      <c r="E377" s="133">
        <v>0</v>
      </c>
      <c r="F377" s="133">
        <v>0</v>
      </c>
      <c r="G377" s="133">
        <v>123387574.3</v>
      </c>
      <c r="H377" s="133">
        <v>123387574.3</v>
      </c>
      <c r="I377" s="133">
        <v>0</v>
      </c>
      <c r="J377" s="134">
        <v>0</v>
      </c>
    </row>
    <row r="378" spans="1:10" ht="23.25" customHeight="1">
      <c r="A378" s="212" t="s">
        <v>1117</v>
      </c>
      <c r="B378" s="212"/>
      <c r="C378" s="167" t="s">
        <v>1116</v>
      </c>
      <c r="D378" s="167" t="s">
        <v>632</v>
      </c>
      <c r="E378" s="133">
        <v>0</v>
      </c>
      <c r="F378" s="133">
        <v>0</v>
      </c>
      <c r="G378" s="133">
        <v>88414695.16</v>
      </c>
      <c r="H378" s="133">
        <v>88414695.16</v>
      </c>
      <c r="I378" s="133">
        <v>0</v>
      </c>
      <c r="J378" s="134">
        <v>0</v>
      </c>
    </row>
    <row r="379" spans="1:10" ht="22.5" customHeight="1">
      <c r="A379" s="212" t="s">
        <v>1115</v>
      </c>
      <c r="B379" s="212"/>
      <c r="C379" s="167" t="s">
        <v>1114</v>
      </c>
      <c r="D379" s="167" t="s">
        <v>632</v>
      </c>
      <c r="E379" s="133">
        <v>0</v>
      </c>
      <c r="F379" s="133">
        <v>0</v>
      </c>
      <c r="G379" s="133">
        <v>105363840.08</v>
      </c>
      <c r="H379" s="133">
        <v>105363840.08</v>
      </c>
      <c r="I379" s="133">
        <v>0</v>
      </c>
      <c r="J379" s="134">
        <v>0</v>
      </c>
    </row>
    <row r="380" spans="1:10" ht="23.25" customHeight="1">
      <c r="A380" s="212" t="s">
        <v>1113</v>
      </c>
      <c r="B380" s="212"/>
      <c r="C380" s="167" t="s">
        <v>1112</v>
      </c>
      <c r="D380" s="167" t="s">
        <v>632</v>
      </c>
      <c r="E380" s="133">
        <v>0</v>
      </c>
      <c r="F380" s="133">
        <v>0</v>
      </c>
      <c r="G380" s="133">
        <v>287355172.84</v>
      </c>
      <c r="H380" s="133">
        <v>287355172.84</v>
      </c>
      <c r="I380" s="133">
        <v>0</v>
      </c>
      <c r="J380" s="134">
        <v>0</v>
      </c>
    </row>
    <row r="381" spans="1:10" ht="23.25" customHeight="1">
      <c r="A381" s="212" t="s">
        <v>1111</v>
      </c>
      <c r="B381" s="212"/>
      <c r="C381" s="167" t="s">
        <v>1110</v>
      </c>
      <c r="D381" s="167" t="s">
        <v>632</v>
      </c>
      <c r="E381" s="133">
        <v>0</v>
      </c>
      <c r="F381" s="133">
        <v>0</v>
      </c>
      <c r="G381" s="133">
        <v>135787461.1</v>
      </c>
      <c r="H381" s="133">
        <v>135787461.1</v>
      </c>
      <c r="I381" s="133">
        <v>0</v>
      </c>
      <c r="J381" s="134">
        <v>0</v>
      </c>
    </row>
    <row r="382" spans="1:10" ht="23.25" customHeight="1">
      <c r="A382" s="212" t="s">
        <v>1109</v>
      </c>
      <c r="B382" s="212"/>
      <c r="C382" s="167" t="s">
        <v>1108</v>
      </c>
      <c r="D382" s="167" t="s">
        <v>632</v>
      </c>
      <c r="E382" s="133">
        <v>0</v>
      </c>
      <c r="F382" s="133">
        <v>0</v>
      </c>
      <c r="G382" s="133">
        <v>30215039.42</v>
      </c>
      <c r="H382" s="133">
        <v>30215039.42</v>
      </c>
      <c r="I382" s="133">
        <v>0</v>
      </c>
      <c r="J382" s="134">
        <v>0</v>
      </c>
    </row>
    <row r="383" spans="1:10" ht="22.5" customHeight="1">
      <c r="A383" s="212" t="s">
        <v>1107</v>
      </c>
      <c r="B383" s="212"/>
      <c r="C383" s="167" t="s">
        <v>1106</v>
      </c>
      <c r="D383" s="167" t="s">
        <v>632</v>
      </c>
      <c r="E383" s="133">
        <v>0</v>
      </c>
      <c r="F383" s="133">
        <v>0</v>
      </c>
      <c r="G383" s="133">
        <v>101865681.95</v>
      </c>
      <c r="H383" s="133">
        <v>101865681.95</v>
      </c>
      <c r="I383" s="133">
        <v>0</v>
      </c>
      <c r="J383" s="134">
        <v>0</v>
      </c>
    </row>
    <row r="384" spans="1:10" ht="23.25" customHeight="1">
      <c r="A384" s="212" t="s">
        <v>1105</v>
      </c>
      <c r="B384" s="212"/>
      <c r="C384" s="167" t="s">
        <v>1104</v>
      </c>
      <c r="D384" s="167" t="s">
        <v>632</v>
      </c>
      <c r="E384" s="133">
        <v>0</v>
      </c>
      <c r="F384" s="133">
        <v>0</v>
      </c>
      <c r="G384" s="133">
        <v>28541420.53</v>
      </c>
      <c r="H384" s="133">
        <v>28541420.53</v>
      </c>
      <c r="I384" s="133">
        <v>0</v>
      </c>
      <c r="J384" s="134">
        <v>0</v>
      </c>
    </row>
    <row r="385" spans="1:10" ht="23.25" customHeight="1">
      <c r="A385" s="212" t="s">
        <v>1103</v>
      </c>
      <c r="B385" s="212"/>
      <c r="C385" s="167" t="s">
        <v>1102</v>
      </c>
      <c r="D385" s="167" t="s">
        <v>632</v>
      </c>
      <c r="E385" s="133">
        <v>0</v>
      </c>
      <c r="F385" s="133">
        <v>0</v>
      </c>
      <c r="G385" s="133">
        <v>37083088.28</v>
      </c>
      <c r="H385" s="133">
        <v>37083088.28</v>
      </c>
      <c r="I385" s="133">
        <v>0</v>
      </c>
      <c r="J385" s="134">
        <v>0</v>
      </c>
    </row>
    <row r="386" spans="1:10" ht="23.25" customHeight="1">
      <c r="A386" s="212" t="s">
        <v>1101</v>
      </c>
      <c r="B386" s="212"/>
      <c r="C386" s="167" t="s">
        <v>1100</v>
      </c>
      <c r="D386" s="167" t="s">
        <v>632</v>
      </c>
      <c r="E386" s="133">
        <v>0</v>
      </c>
      <c r="F386" s="133">
        <v>0</v>
      </c>
      <c r="G386" s="133">
        <v>81677100.09</v>
      </c>
      <c r="H386" s="133">
        <v>81677100.09</v>
      </c>
      <c r="I386" s="133">
        <v>0</v>
      </c>
      <c r="J386" s="134">
        <v>0</v>
      </c>
    </row>
    <row r="387" spans="1:10" ht="23.25" customHeight="1">
      <c r="A387" s="212" t="s">
        <v>1099</v>
      </c>
      <c r="B387" s="212"/>
      <c r="C387" s="167" t="s">
        <v>1098</v>
      </c>
      <c r="D387" s="167" t="s">
        <v>632</v>
      </c>
      <c r="E387" s="133">
        <v>0</v>
      </c>
      <c r="F387" s="133">
        <v>0</v>
      </c>
      <c r="G387" s="133">
        <v>210512249.94</v>
      </c>
      <c r="H387" s="133">
        <v>210512249.94</v>
      </c>
      <c r="I387" s="133">
        <v>0</v>
      </c>
      <c r="J387" s="134">
        <v>0</v>
      </c>
    </row>
    <row r="388" spans="1:10" ht="22.5" customHeight="1">
      <c r="A388" s="212" t="s">
        <v>1097</v>
      </c>
      <c r="B388" s="212"/>
      <c r="C388" s="167" t="s">
        <v>1096</v>
      </c>
      <c r="D388" s="167" t="s">
        <v>632</v>
      </c>
      <c r="E388" s="133">
        <v>0</v>
      </c>
      <c r="F388" s="133">
        <v>0</v>
      </c>
      <c r="G388" s="133">
        <v>13517857.63</v>
      </c>
      <c r="H388" s="133">
        <v>13517857.63</v>
      </c>
      <c r="I388" s="133">
        <v>0</v>
      </c>
      <c r="J388" s="134">
        <v>0</v>
      </c>
    </row>
    <row r="389" spans="1:10" ht="23.25" customHeight="1">
      <c r="A389" s="212" t="s">
        <v>1095</v>
      </c>
      <c r="B389" s="212"/>
      <c r="C389" s="167" t="s">
        <v>1094</v>
      </c>
      <c r="D389" s="167" t="s">
        <v>632</v>
      </c>
      <c r="E389" s="133">
        <v>0</v>
      </c>
      <c r="F389" s="133">
        <v>0</v>
      </c>
      <c r="G389" s="133">
        <v>97101715.42</v>
      </c>
      <c r="H389" s="133">
        <v>97101715.42</v>
      </c>
      <c r="I389" s="133">
        <v>0</v>
      </c>
      <c r="J389" s="134">
        <v>0</v>
      </c>
    </row>
    <row r="390" spans="1:10" ht="23.25" customHeight="1">
      <c r="A390" s="212" t="s">
        <v>1093</v>
      </c>
      <c r="B390" s="212"/>
      <c r="C390" s="167" t="s">
        <v>1092</v>
      </c>
      <c r="D390" s="167" t="s">
        <v>632</v>
      </c>
      <c r="E390" s="133">
        <v>0</v>
      </c>
      <c r="F390" s="133">
        <v>0</v>
      </c>
      <c r="G390" s="133">
        <v>128797942.41</v>
      </c>
      <c r="H390" s="133">
        <v>128797942.41</v>
      </c>
      <c r="I390" s="133">
        <v>0</v>
      </c>
      <c r="J390" s="134">
        <v>0</v>
      </c>
    </row>
    <row r="391" spans="1:10" ht="23.25" customHeight="1">
      <c r="A391" s="212" t="s">
        <v>1091</v>
      </c>
      <c r="B391" s="212"/>
      <c r="C391" s="167" t="s">
        <v>1090</v>
      </c>
      <c r="D391" s="167" t="s">
        <v>632</v>
      </c>
      <c r="E391" s="133">
        <v>0</v>
      </c>
      <c r="F391" s="133">
        <v>0</v>
      </c>
      <c r="G391" s="133">
        <v>120512520.59</v>
      </c>
      <c r="H391" s="133">
        <v>120512520.59</v>
      </c>
      <c r="I391" s="133">
        <v>0</v>
      </c>
      <c r="J391" s="134">
        <v>0</v>
      </c>
    </row>
    <row r="392" spans="1:10" ht="22.5" customHeight="1">
      <c r="A392" s="212" t="s">
        <v>1089</v>
      </c>
      <c r="B392" s="212"/>
      <c r="C392" s="167" t="s">
        <v>1088</v>
      </c>
      <c r="D392" s="167" t="s">
        <v>632</v>
      </c>
      <c r="E392" s="133">
        <v>0</v>
      </c>
      <c r="F392" s="133">
        <v>0</v>
      </c>
      <c r="G392" s="133">
        <v>115730871.25</v>
      </c>
      <c r="H392" s="133">
        <v>115730871.25</v>
      </c>
      <c r="I392" s="133">
        <v>0</v>
      </c>
      <c r="J392" s="134">
        <v>0</v>
      </c>
    </row>
    <row r="393" spans="1:10" ht="23.25" customHeight="1">
      <c r="A393" s="212" t="s">
        <v>1087</v>
      </c>
      <c r="B393" s="212"/>
      <c r="C393" s="167" t="s">
        <v>1086</v>
      </c>
      <c r="D393" s="167" t="s">
        <v>632</v>
      </c>
      <c r="E393" s="133">
        <v>0</v>
      </c>
      <c r="F393" s="133">
        <v>0</v>
      </c>
      <c r="G393" s="133">
        <v>114708568.14</v>
      </c>
      <c r="H393" s="133">
        <v>114708568.14</v>
      </c>
      <c r="I393" s="133">
        <v>0</v>
      </c>
      <c r="J393" s="134">
        <v>0</v>
      </c>
    </row>
    <row r="394" spans="1:10" ht="23.25" customHeight="1">
      <c r="A394" s="212" t="s">
        <v>1085</v>
      </c>
      <c r="B394" s="212"/>
      <c r="C394" s="167" t="s">
        <v>1084</v>
      </c>
      <c r="D394" s="167" t="s">
        <v>632</v>
      </c>
      <c r="E394" s="133">
        <v>0</v>
      </c>
      <c r="F394" s="133">
        <v>0</v>
      </c>
      <c r="G394" s="133">
        <v>113642398.86</v>
      </c>
      <c r="H394" s="133">
        <v>113642398.86</v>
      </c>
      <c r="I394" s="133">
        <v>0</v>
      </c>
      <c r="J394" s="134">
        <v>0</v>
      </c>
    </row>
    <row r="395" spans="1:10" ht="23.25" customHeight="1">
      <c r="A395" s="212" t="s">
        <v>1083</v>
      </c>
      <c r="B395" s="212"/>
      <c r="C395" s="167" t="s">
        <v>1082</v>
      </c>
      <c r="D395" s="167" t="s">
        <v>632</v>
      </c>
      <c r="E395" s="133">
        <v>0</v>
      </c>
      <c r="F395" s="133">
        <v>0</v>
      </c>
      <c r="G395" s="133">
        <v>127966045.82</v>
      </c>
      <c r="H395" s="133">
        <v>127966045.82</v>
      </c>
      <c r="I395" s="133">
        <v>0</v>
      </c>
      <c r="J395" s="134">
        <v>0</v>
      </c>
    </row>
    <row r="396" spans="1:10" ht="22.5" customHeight="1">
      <c r="A396" s="212" t="s">
        <v>1081</v>
      </c>
      <c r="B396" s="212"/>
      <c r="C396" s="167" t="s">
        <v>1080</v>
      </c>
      <c r="D396" s="167" t="s">
        <v>632</v>
      </c>
      <c r="E396" s="133">
        <v>0</v>
      </c>
      <c r="F396" s="133">
        <v>0</v>
      </c>
      <c r="G396" s="133">
        <v>108884403.88</v>
      </c>
      <c r="H396" s="133">
        <v>108884403.88</v>
      </c>
      <c r="I396" s="133">
        <v>0</v>
      </c>
      <c r="J396" s="134">
        <v>0</v>
      </c>
    </row>
    <row r="397" spans="1:10" ht="23.25" customHeight="1">
      <c r="A397" s="212" t="s">
        <v>1079</v>
      </c>
      <c r="B397" s="212"/>
      <c r="C397" s="167" t="s">
        <v>1078</v>
      </c>
      <c r="D397" s="167" t="s">
        <v>632</v>
      </c>
      <c r="E397" s="133">
        <v>0</v>
      </c>
      <c r="F397" s="133">
        <v>0</v>
      </c>
      <c r="G397" s="133">
        <v>123641165.58</v>
      </c>
      <c r="H397" s="133">
        <v>123641165.58</v>
      </c>
      <c r="I397" s="133">
        <v>0</v>
      </c>
      <c r="J397" s="134">
        <v>0</v>
      </c>
    </row>
    <row r="398" spans="1:10" ht="23.25" customHeight="1">
      <c r="A398" s="212" t="s">
        <v>1077</v>
      </c>
      <c r="B398" s="212"/>
      <c r="C398" s="167" t="s">
        <v>1076</v>
      </c>
      <c r="D398" s="167" t="s">
        <v>632</v>
      </c>
      <c r="E398" s="133">
        <v>0</v>
      </c>
      <c r="F398" s="133">
        <v>0</v>
      </c>
      <c r="G398" s="133">
        <v>108337551.25</v>
      </c>
      <c r="H398" s="133">
        <v>108337551.25</v>
      </c>
      <c r="I398" s="133">
        <v>0</v>
      </c>
      <c r="J398" s="134">
        <v>0</v>
      </c>
    </row>
    <row r="399" spans="1:10" ht="23.25" customHeight="1">
      <c r="A399" s="212" t="s">
        <v>1075</v>
      </c>
      <c r="B399" s="212"/>
      <c r="C399" s="167" t="s">
        <v>1074</v>
      </c>
      <c r="D399" s="167" t="s">
        <v>632</v>
      </c>
      <c r="E399" s="133">
        <v>0</v>
      </c>
      <c r="F399" s="133">
        <v>0</v>
      </c>
      <c r="G399" s="133">
        <v>112965616.47</v>
      </c>
      <c r="H399" s="133">
        <v>112965616.47</v>
      </c>
      <c r="I399" s="133">
        <v>0</v>
      </c>
      <c r="J399" s="134">
        <v>0</v>
      </c>
    </row>
    <row r="400" spans="1:10" ht="22.5" customHeight="1">
      <c r="A400" s="212" t="s">
        <v>1073</v>
      </c>
      <c r="B400" s="212"/>
      <c r="C400" s="167" t="s">
        <v>1072</v>
      </c>
      <c r="D400" s="167" t="s">
        <v>632</v>
      </c>
      <c r="E400" s="133">
        <v>0</v>
      </c>
      <c r="F400" s="133">
        <v>0</v>
      </c>
      <c r="G400" s="133">
        <v>13731544.77</v>
      </c>
      <c r="H400" s="133">
        <v>13731544.77</v>
      </c>
      <c r="I400" s="133">
        <v>0</v>
      </c>
      <c r="J400" s="134">
        <v>0</v>
      </c>
    </row>
    <row r="401" spans="1:10" ht="23.25" customHeight="1">
      <c r="A401" s="212" t="s">
        <v>1769</v>
      </c>
      <c r="B401" s="212"/>
      <c r="C401" s="167" t="s">
        <v>1770</v>
      </c>
      <c r="D401" s="167" t="s">
        <v>632</v>
      </c>
      <c r="E401" s="133">
        <v>0</v>
      </c>
      <c r="F401" s="133">
        <v>0</v>
      </c>
      <c r="G401" s="133">
        <v>36635409.52</v>
      </c>
      <c r="H401" s="133">
        <v>36635409.52</v>
      </c>
      <c r="I401" s="133">
        <v>0</v>
      </c>
      <c r="J401" s="134">
        <v>0</v>
      </c>
    </row>
    <row r="402" spans="1:10" ht="23.25" customHeight="1">
      <c r="A402" s="212" t="s">
        <v>1771</v>
      </c>
      <c r="B402" s="212"/>
      <c r="C402" s="167" t="s">
        <v>1772</v>
      </c>
      <c r="D402" s="167" t="s">
        <v>632</v>
      </c>
      <c r="E402" s="133">
        <v>0</v>
      </c>
      <c r="F402" s="133">
        <v>0</v>
      </c>
      <c r="G402" s="133">
        <v>39404381.65</v>
      </c>
      <c r="H402" s="133">
        <v>39404381.65</v>
      </c>
      <c r="I402" s="133">
        <v>0</v>
      </c>
      <c r="J402" s="134">
        <v>0</v>
      </c>
    </row>
    <row r="403" spans="1:10" ht="23.25" customHeight="1">
      <c r="A403" s="212" t="s">
        <v>1773</v>
      </c>
      <c r="B403" s="212"/>
      <c r="C403" s="167" t="s">
        <v>1774</v>
      </c>
      <c r="D403" s="167" t="s">
        <v>632</v>
      </c>
      <c r="E403" s="133">
        <v>0</v>
      </c>
      <c r="F403" s="133">
        <v>0</v>
      </c>
      <c r="G403" s="133">
        <v>41238633.06</v>
      </c>
      <c r="H403" s="133">
        <v>41238633.06</v>
      </c>
      <c r="I403" s="133">
        <v>0</v>
      </c>
      <c r="J403" s="134">
        <v>0</v>
      </c>
    </row>
    <row r="404" spans="1:10" ht="22.5" customHeight="1">
      <c r="A404" s="212" t="s">
        <v>1775</v>
      </c>
      <c r="B404" s="212"/>
      <c r="C404" s="167" t="s">
        <v>1776</v>
      </c>
      <c r="D404" s="167" t="s">
        <v>632</v>
      </c>
      <c r="E404" s="133">
        <v>0</v>
      </c>
      <c r="F404" s="133">
        <v>0</v>
      </c>
      <c r="G404" s="133">
        <v>36039049.43</v>
      </c>
      <c r="H404" s="133">
        <v>36039049.43</v>
      </c>
      <c r="I404" s="133">
        <v>0</v>
      </c>
      <c r="J404" s="134">
        <v>0</v>
      </c>
    </row>
    <row r="405" spans="1:10" ht="23.25" customHeight="1">
      <c r="A405" s="212" t="s">
        <v>1777</v>
      </c>
      <c r="B405" s="212"/>
      <c r="C405" s="167" t="s">
        <v>1778</v>
      </c>
      <c r="D405" s="167" t="s">
        <v>632</v>
      </c>
      <c r="E405" s="133">
        <v>0</v>
      </c>
      <c r="F405" s="133">
        <v>0</v>
      </c>
      <c r="G405" s="133">
        <v>33984433.3</v>
      </c>
      <c r="H405" s="133">
        <v>33984433.3</v>
      </c>
      <c r="I405" s="133">
        <v>0</v>
      </c>
      <c r="J405" s="134">
        <v>0</v>
      </c>
    </row>
    <row r="406" spans="1:10" ht="23.25" customHeight="1">
      <c r="A406" s="212" t="s">
        <v>1779</v>
      </c>
      <c r="B406" s="212"/>
      <c r="C406" s="167" t="s">
        <v>1780</v>
      </c>
      <c r="D406" s="167" t="s">
        <v>632</v>
      </c>
      <c r="E406" s="133">
        <v>0</v>
      </c>
      <c r="F406" s="133">
        <v>0</v>
      </c>
      <c r="G406" s="133">
        <v>76546524.42</v>
      </c>
      <c r="H406" s="133">
        <v>76546524.42</v>
      </c>
      <c r="I406" s="133">
        <v>0</v>
      </c>
      <c r="J406" s="134">
        <v>0</v>
      </c>
    </row>
    <row r="407" spans="1:10" ht="23.25" customHeight="1">
      <c r="A407" s="212" t="s">
        <v>1781</v>
      </c>
      <c r="B407" s="212"/>
      <c r="C407" s="167" t="s">
        <v>1782</v>
      </c>
      <c r="D407" s="167" t="s">
        <v>632</v>
      </c>
      <c r="E407" s="133">
        <v>0</v>
      </c>
      <c r="F407" s="133">
        <v>0</v>
      </c>
      <c r="G407" s="133">
        <v>55496371.38</v>
      </c>
      <c r="H407" s="133">
        <v>55496371.38</v>
      </c>
      <c r="I407" s="133">
        <v>0</v>
      </c>
      <c r="J407" s="134">
        <v>0</v>
      </c>
    </row>
    <row r="408" spans="1:10" ht="22.5" customHeight="1">
      <c r="A408" s="212" t="s">
        <v>1783</v>
      </c>
      <c r="B408" s="212"/>
      <c r="C408" s="167" t="s">
        <v>1784</v>
      </c>
      <c r="D408" s="167" t="s">
        <v>632</v>
      </c>
      <c r="E408" s="133">
        <v>0</v>
      </c>
      <c r="F408" s="133">
        <v>0</v>
      </c>
      <c r="G408" s="133">
        <v>34767904.6</v>
      </c>
      <c r="H408" s="133">
        <v>34767904.6</v>
      </c>
      <c r="I408" s="133">
        <v>0</v>
      </c>
      <c r="J408" s="134">
        <v>0</v>
      </c>
    </row>
    <row r="409" spans="1:10" ht="23.25" customHeight="1">
      <c r="A409" s="212" t="s">
        <v>1785</v>
      </c>
      <c r="B409" s="212"/>
      <c r="C409" s="167" t="s">
        <v>1786</v>
      </c>
      <c r="D409" s="167" t="s">
        <v>632</v>
      </c>
      <c r="E409" s="133">
        <v>0</v>
      </c>
      <c r="F409" s="133">
        <v>0</v>
      </c>
      <c r="G409" s="133">
        <v>35491005.21</v>
      </c>
      <c r="H409" s="133">
        <v>35491005.21</v>
      </c>
      <c r="I409" s="133">
        <v>0</v>
      </c>
      <c r="J409" s="134">
        <v>0</v>
      </c>
    </row>
    <row r="410" spans="1:10" ht="23.25" customHeight="1">
      <c r="A410" s="212" t="s">
        <v>1787</v>
      </c>
      <c r="B410" s="212"/>
      <c r="C410" s="167" t="s">
        <v>1788</v>
      </c>
      <c r="D410" s="167" t="s">
        <v>632</v>
      </c>
      <c r="E410" s="133">
        <v>0</v>
      </c>
      <c r="F410" s="133">
        <v>0</v>
      </c>
      <c r="G410" s="133">
        <v>39637746.66</v>
      </c>
      <c r="H410" s="133">
        <v>39637746.66</v>
      </c>
      <c r="I410" s="133">
        <v>0</v>
      </c>
      <c r="J410" s="134">
        <v>0</v>
      </c>
    </row>
    <row r="411" spans="1:10" ht="23.25" customHeight="1">
      <c r="A411" s="212" t="s">
        <v>1789</v>
      </c>
      <c r="B411" s="212"/>
      <c r="C411" s="167" t="s">
        <v>1790</v>
      </c>
      <c r="D411" s="167" t="s">
        <v>632</v>
      </c>
      <c r="E411" s="133">
        <v>0</v>
      </c>
      <c r="F411" s="133">
        <v>0</v>
      </c>
      <c r="G411" s="133">
        <v>32764325.44</v>
      </c>
      <c r="H411" s="133">
        <v>32764325.44</v>
      </c>
      <c r="I411" s="133">
        <v>0</v>
      </c>
      <c r="J411" s="134">
        <v>0</v>
      </c>
    </row>
    <row r="412" spans="1:10" ht="23.25" customHeight="1">
      <c r="A412" s="212" t="s">
        <v>1791</v>
      </c>
      <c r="B412" s="212"/>
      <c r="C412" s="167" t="s">
        <v>1792</v>
      </c>
      <c r="D412" s="167" t="s">
        <v>632</v>
      </c>
      <c r="E412" s="133">
        <v>0</v>
      </c>
      <c r="F412" s="133">
        <v>0</v>
      </c>
      <c r="G412" s="133">
        <v>38627551.77</v>
      </c>
      <c r="H412" s="133">
        <v>38627551.77</v>
      </c>
      <c r="I412" s="133">
        <v>0</v>
      </c>
      <c r="J412" s="134">
        <v>0</v>
      </c>
    </row>
    <row r="413" spans="1:10" ht="22.5" customHeight="1">
      <c r="A413" s="212" t="s">
        <v>1793</v>
      </c>
      <c r="B413" s="212"/>
      <c r="C413" s="167" t="s">
        <v>1794</v>
      </c>
      <c r="D413" s="167" t="s">
        <v>632</v>
      </c>
      <c r="E413" s="133">
        <v>0</v>
      </c>
      <c r="F413" s="133">
        <v>0</v>
      </c>
      <c r="G413" s="133">
        <v>27446733.61</v>
      </c>
      <c r="H413" s="133">
        <v>27446733.61</v>
      </c>
      <c r="I413" s="133">
        <v>0</v>
      </c>
      <c r="J413" s="134">
        <v>0</v>
      </c>
    </row>
    <row r="414" spans="1:10" ht="23.25" customHeight="1">
      <c r="A414" s="212" t="s">
        <v>1795</v>
      </c>
      <c r="B414" s="212"/>
      <c r="C414" s="167" t="s">
        <v>1796</v>
      </c>
      <c r="D414" s="167" t="s">
        <v>632</v>
      </c>
      <c r="E414" s="133">
        <v>0</v>
      </c>
      <c r="F414" s="133">
        <v>0</v>
      </c>
      <c r="G414" s="133">
        <v>38639964.21</v>
      </c>
      <c r="H414" s="133">
        <v>38639964.21</v>
      </c>
      <c r="I414" s="133">
        <v>0</v>
      </c>
      <c r="J414" s="134">
        <v>0</v>
      </c>
    </row>
    <row r="415" spans="1:10" ht="23.25" customHeight="1">
      <c r="A415" s="212" t="s">
        <v>1797</v>
      </c>
      <c r="B415" s="212"/>
      <c r="C415" s="167" t="s">
        <v>1798</v>
      </c>
      <c r="D415" s="167" t="s">
        <v>632</v>
      </c>
      <c r="E415" s="133">
        <v>0</v>
      </c>
      <c r="F415" s="133">
        <v>0</v>
      </c>
      <c r="G415" s="133">
        <v>34927148.62</v>
      </c>
      <c r="H415" s="133">
        <v>34927148.62</v>
      </c>
      <c r="I415" s="133">
        <v>0</v>
      </c>
      <c r="J415" s="134">
        <v>0</v>
      </c>
    </row>
    <row r="416" spans="1:10" ht="23.25" customHeight="1">
      <c r="A416" s="212" t="s">
        <v>1799</v>
      </c>
      <c r="B416" s="212"/>
      <c r="C416" s="167" t="s">
        <v>1800</v>
      </c>
      <c r="D416" s="167" t="s">
        <v>632</v>
      </c>
      <c r="E416" s="133">
        <v>0</v>
      </c>
      <c r="F416" s="133">
        <v>0</v>
      </c>
      <c r="G416" s="133">
        <v>34242217.23</v>
      </c>
      <c r="H416" s="133">
        <v>34242217.23</v>
      </c>
      <c r="I416" s="133">
        <v>0</v>
      </c>
      <c r="J416" s="134">
        <v>0</v>
      </c>
    </row>
    <row r="417" spans="1:10" ht="22.5" customHeight="1">
      <c r="A417" s="212" t="s">
        <v>1801</v>
      </c>
      <c r="B417" s="212"/>
      <c r="C417" s="167" t="s">
        <v>1802</v>
      </c>
      <c r="D417" s="167" t="s">
        <v>632</v>
      </c>
      <c r="E417" s="133">
        <v>0</v>
      </c>
      <c r="F417" s="133">
        <v>0</v>
      </c>
      <c r="G417" s="133">
        <v>12122783.67</v>
      </c>
      <c r="H417" s="133">
        <v>12122783.67</v>
      </c>
      <c r="I417" s="133">
        <v>0</v>
      </c>
      <c r="J417" s="134">
        <v>0</v>
      </c>
    </row>
    <row r="418" spans="1:10" ht="23.25" customHeight="1">
      <c r="A418" s="212" t="s">
        <v>1803</v>
      </c>
      <c r="B418" s="212"/>
      <c r="C418" s="167" t="s">
        <v>1804</v>
      </c>
      <c r="D418" s="167" t="s">
        <v>632</v>
      </c>
      <c r="E418" s="133">
        <v>0</v>
      </c>
      <c r="F418" s="133">
        <v>0</v>
      </c>
      <c r="G418" s="133">
        <v>36126332.25</v>
      </c>
      <c r="H418" s="133">
        <v>36126332.25</v>
      </c>
      <c r="I418" s="133">
        <v>0</v>
      </c>
      <c r="J418" s="134">
        <v>0</v>
      </c>
    </row>
    <row r="419" spans="1:10" ht="23.25" customHeight="1">
      <c r="A419" s="212" t="s">
        <v>1805</v>
      </c>
      <c r="B419" s="212"/>
      <c r="C419" s="167" t="s">
        <v>1806</v>
      </c>
      <c r="D419" s="167" t="s">
        <v>632</v>
      </c>
      <c r="E419" s="133">
        <v>0</v>
      </c>
      <c r="F419" s="133">
        <v>0</v>
      </c>
      <c r="G419" s="133">
        <v>31338180.47</v>
      </c>
      <c r="H419" s="133">
        <v>31338180.47</v>
      </c>
      <c r="I419" s="133">
        <v>0</v>
      </c>
      <c r="J419" s="134">
        <v>0</v>
      </c>
    </row>
    <row r="420" spans="1:10" ht="23.25" customHeight="1">
      <c r="A420" s="212" t="s">
        <v>1807</v>
      </c>
      <c r="B420" s="212"/>
      <c r="C420" s="167" t="s">
        <v>1808</v>
      </c>
      <c r="D420" s="167" t="s">
        <v>632</v>
      </c>
      <c r="E420" s="133">
        <v>0</v>
      </c>
      <c r="F420" s="133">
        <v>0</v>
      </c>
      <c r="G420" s="133">
        <v>15381533.85</v>
      </c>
      <c r="H420" s="133">
        <v>15381533.85</v>
      </c>
      <c r="I420" s="133">
        <v>0</v>
      </c>
      <c r="J420" s="134">
        <v>0</v>
      </c>
    </row>
    <row r="421" spans="1:10" ht="22.5" customHeight="1">
      <c r="A421" s="212" t="s">
        <v>1809</v>
      </c>
      <c r="B421" s="212"/>
      <c r="C421" s="167" t="s">
        <v>1810</v>
      </c>
      <c r="D421" s="167" t="s">
        <v>632</v>
      </c>
      <c r="E421" s="133">
        <v>0</v>
      </c>
      <c r="F421" s="133">
        <v>0</v>
      </c>
      <c r="G421" s="133">
        <v>10094088.69</v>
      </c>
      <c r="H421" s="133">
        <v>10094088.69</v>
      </c>
      <c r="I421" s="133">
        <v>0</v>
      </c>
      <c r="J421" s="134">
        <v>0</v>
      </c>
    </row>
    <row r="422" spans="1:10" ht="23.25" customHeight="1">
      <c r="A422" s="212" t="s">
        <v>1811</v>
      </c>
      <c r="B422" s="212"/>
      <c r="C422" s="167" t="s">
        <v>1812</v>
      </c>
      <c r="D422" s="167" t="s">
        <v>632</v>
      </c>
      <c r="E422" s="133">
        <v>0</v>
      </c>
      <c r="F422" s="133">
        <v>0</v>
      </c>
      <c r="G422" s="133">
        <v>10959017.25</v>
      </c>
      <c r="H422" s="133">
        <v>10959017.25</v>
      </c>
      <c r="I422" s="133">
        <v>0</v>
      </c>
      <c r="J422" s="134">
        <v>0</v>
      </c>
    </row>
    <row r="423" spans="1:10" ht="12" customHeight="1">
      <c r="A423" s="217" t="s">
        <v>631</v>
      </c>
      <c r="B423" s="217"/>
      <c r="C423" s="217"/>
      <c r="D423" s="217"/>
      <c r="E423" s="218">
        <v>18249319.79</v>
      </c>
      <c r="F423" s="218">
        <v>0</v>
      </c>
      <c r="G423" s="218">
        <v>11598901863.51</v>
      </c>
      <c r="H423" s="218">
        <v>11617151183.3</v>
      </c>
      <c r="I423" s="218">
        <v>0</v>
      </c>
      <c r="J423" s="168">
        <v>0</v>
      </c>
    </row>
    <row r="424" spans="1:10" ht="2.25" customHeight="1">
      <c r="A424" s="217"/>
      <c r="B424" s="217"/>
      <c r="C424" s="217"/>
      <c r="D424" s="217"/>
      <c r="E424" s="218"/>
      <c r="F424" s="218"/>
      <c r="G424" s="218"/>
      <c r="H424" s="218"/>
      <c r="I424" s="218"/>
      <c r="J424" s="123"/>
    </row>
    <row r="425" spans="1:10" ht="15" customHeight="1">
      <c r="A425" s="216" t="s">
        <v>1071</v>
      </c>
      <c r="B425" s="216"/>
      <c r="C425" s="216"/>
      <c r="D425" s="216"/>
      <c r="E425" s="216"/>
      <c r="F425" s="216"/>
      <c r="G425" s="216"/>
      <c r="H425" s="216"/>
      <c r="I425" s="216"/>
      <c r="J425" s="216"/>
    </row>
    <row r="426" spans="1:10" ht="22.5" customHeight="1">
      <c r="A426" s="212" t="s">
        <v>1070</v>
      </c>
      <c r="B426" s="212"/>
      <c r="C426" s="167" t="s">
        <v>1069</v>
      </c>
      <c r="D426" s="167" t="s">
        <v>632</v>
      </c>
      <c r="E426" s="133">
        <v>0</v>
      </c>
      <c r="F426" s="133">
        <v>0</v>
      </c>
      <c r="G426" s="133">
        <v>4373785.22</v>
      </c>
      <c r="H426" s="133">
        <v>4373785.22</v>
      </c>
      <c r="I426" s="133">
        <v>0</v>
      </c>
      <c r="J426" s="134">
        <v>0</v>
      </c>
    </row>
    <row r="427" spans="1:10" ht="23.25" customHeight="1">
      <c r="A427" s="212" t="s">
        <v>1068</v>
      </c>
      <c r="B427" s="212"/>
      <c r="C427" s="167" t="s">
        <v>1067</v>
      </c>
      <c r="D427" s="167" t="s">
        <v>632</v>
      </c>
      <c r="E427" s="133">
        <v>0</v>
      </c>
      <c r="F427" s="133">
        <v>0</v>
      </c>
      <c r="G427" s="133">
        <v>25125844.04</v>
      </c>
      <c r="H427" s="133">
        <v>25125844.04</v>
      </c>
      <c r="I427" s="133">
        <v>0</v>
      </c>
      <c r="J427" s="134">
        <v>0</v>
      </c>
    </row>
    <row r="428" spans="1:10" ht="23.25" customHeight="1">
      <c r="A428" s="212" t="s">
        <v>1813</v>
      </c>
      <c r="B428" s="212"/>
      <c r="C428" s="167" t="s">
        <v>1814</v>
      </c>
      <c r="D428" s="167" t="s">
        <v>632</v>
      </c>
      <c r="E428" s="133">
        <v>0</v>
      </c>
      <c r="F428" s="133">
        <v>0</v>
      </c>
      <c r="G428" s="133">
        <v>295744.68</v>
      </c>
      <c r="H428" s="133">
        <v>295744.68</v>
      </c>
      <c r="I428" s="133">
        <v>0</v>
      </c>
      <c r="J428" s="134">
        <v>0</v>
      </c>
    </row>
    <row r="429" spans="1:10" ht="23.25" customHeight="1">
      <c r="A429" s="212" t="s">
        <v>1066</v>
      </c>
      <c r="B429" s="212"/>
      <c r="C429" s="167" t="s">
        <v>1065</v>
      </c>
      <c r="D429" s="167" t="s">
        <v>632</v>
      </c>
      <c r="E429" s="133">
        <v>0</v>
      </c>
      <c r="F429" s="133">
        <v>0</v>
      </c>
      <c r="G429" s="133">
        <v>12142583.15</v>
      </c>
      <c r="H429" s="133">
        <v>12142583.15</v>
      </c>
      <c r="I429" s="133">
        <v>0</v>
      </c>
      <c r="J429" s="134">
        <v>0</v>
      </c>
    </row>
    <row r="430" spans="1:10" ht="22.5" customHeight="1">
      <c r="A430" s="212" t="s">
        <v>1064</v>
      </c>
      <c r="B430" s="212"/>
      <c r="C430" s="167" t="s">
        <v>1063</v>
      </c>
      <c r="D430" s="167" t="s">
        <v>632</v>
      </c>
      <c r="E430" s="133">
        <v>0</v>
      </c>
      <c r="F430" s="133">
        <v>0</v>
      </c>
      <c r="G430" s="133">
        <v>32743710.79</v>
      </c>
      <c r="H430" s="133">
        <v>32743710.79</v>
      </c>
      <c r="I430" s="133">
        <v>0</v>
      </c>
      <c r="J430" s="134">
        <v>0</v>
      </c>
    </row>
    <row r="431" spans="1:10" ht="23.25" customHeight="1">
      <c r="A431" s="212" t="s">
        <v>1062</v>
      </c>
      <c r="B431" s="212"/>
      <c r="C431" s="167" t="s">
        <v>1061</v>
      </c>
      <c r="D431" s="167" t="s">
        <v>632</v>
      </c>
      <c r="E431" s="133">
        <v>0</v>
      </c>
      <c r="F431" s="133">
        <v>0</v>
      </c>
      <c r="G431" s="133">
        <v>82619703.38</v>
      </c>
      <c r="H431" s="133">
        <v>82619703.38</v>
      </c>
      <c r="I431" s="133">
        <v>0</v>
      </c>
      <c r="J431" s="134">
        <v>0</v>
      </c>
    </row>
    <row r="432" spans="1:10" ht="23.25" customHeight="1">
      <c r="A432" s="212" t="s">
        <v>1815</v>
      </c>
      <c r="B432" s="212"/>
      <c r="C432" s="167" t="s">
        <v>1816</v>
      </c>
      <c r="D432" s="167" t="s">
        <v>632</v>
      </c>
      <c r="E432" s="133">
        <v>0</v>
      </c>
      <c r="F432" s="133">
        <v>0</v>
      </c>
      <c r="G432" s="133">
        <v>675656.46</v>
      </c>
      <c r="H432" s="133">
        <v>675656.46</v>
      </c>
      <c r="I432" s="133">
        <v>0</v>
      </c>
      <c r="J432" s="134">
        <v>0</v>
      </c>
    </row>
    <row r="433" spans="1:10" ht="23.25" customHeight="1">
      <c r="A433" s="212" t="s">
        <v>1060</v>
      </c>
      <c r="B433" s="212"/>
      <c r="C433" s="167" t="s">
        <v>1059</v>
      </c>
      <c r="D433" s="167" t="s">
        <v>632</v>
      </c>
      <c r="E433" s="133">
        <v>0</v>
      </c>
      <c r="F433" s="133">
        <v>0</v>
      </c>
      <c r="G433" s="133">
        <v>80505491.62</v>
      </c>
      <c r="H433" s="133">
        <v>80505491.62</v>
      </c>
      <c r="I433" s="133">
        <v>0</v>
      </c>
      <c r="J433" s="134">
        <v>0</v>
      </c>
    </row>
    <row r="434" spans="1:10" ht="12" customHeight="1">
      <c r="A434" s="217" t="s">
        <v>631</v>
      </c>
      <c r="B434" s="217"/>
      <c r="C434" s="217"/>
      <c r="D434" s="217"/>
      <c r="E434" s="218">
        <v>0</v>
      </c>
      <c r="F434" s="218">
        <v>0</v>
      </c>
      <c r="G434" s="218">
        <v>238482519.34</v>
      </c>
      <c r="H434" s="218">
        <v>238482519.34</v>
      </c>
      <c r="I434" s="218">
        <v>0</v>
      </c>
      <c r="J434" s="168">
        <v>0</v>
      </c>
    </row>
    <row r="435" spans="1:10" ht="2.25" customHeight="1">
      <c r="A435" s="217"/>
      <c r="B435" s="217"/>
      <c r="C435" s="217"/>
      <c r="D435" s="217"/>
      <c r="E435" s="218"/>
      <c r="F435" s="218"/>
      <c r="G435" s="218"/>
      <c r="H435" s="218"/>
      <c r="I435" s="218"/>
      <c r="J435" s="123"/>
    </row>
    <row r="436" spans="1:10" ht="14.25" customHeight="1">
      <c r="A436" s="216" t="s">
        <v>1058</v>
      </c>
      <c r="B436" s="216"/>
      <c r="C436" s="216"/>
      <c r="D436" s="216"/>
      <c r="E436" s="216"/>
      <c r="F436" s="216"/>
      <c r="G436" s="216"/>
      <c r="H436" s="216"/>
      <c r="I436" s="216"/>
      <c r="J436" s="216"/>
    </row>
    <row r="437" spans="1:10" ht="23.25" customHeight="1">
      <c r="A437" s="212" t="s">
        <v>1057</v>
      </c>
      <c r="B437" s="212"/>
      <c r="C437" s="167" t="s">
        <v>1056</v>
      </c>
      <c r="D437" s="167" t="s">
        <v>632</v>
      </c>
      <c r="E437" s="133">
        <v>867821.38</v>
      </c>
      <c r="F437" s="133">
        <v>0</v>
      </c>
      <c r="G437" s="133">
        <v>15361418679.66</v>
      </c>
      <c r="H437" s="133">
        <v>15362286501.04</v>
      </c>
      <c r="I437" s="133">
        <v>0</v>
      </c>
      <c r="J437" s="134">
        <v>0</v>
      </c>
    </row>
    <row r="438" spans="1:10" ht="23.25" customHeight="1">
      <c r="A438" s="212" t="s">
        <v>1055</v>
      </c>
      <c r="B438" s="212"/>
      <c r="C438" s="167" t="s">
        <v>1054</v>
      </c>
      <c r="D438" s="167" t="s">
        <v>632</v>
      </c>
      <c r="E438" s="133">
        <v>0</v>
      </c>
      <c r="F438" s="133">
        <v>0</v>
      </c>
      <c r="G438" s="133">
        <v>1570746755.91</v>
      </c>
      <c r="H438" s="133">
        <v>1570746755.91</v>
      </c>
      <c r="I438" s="133">
        <v>0</v>
      </c>
      <c r="J438" s="134">
        <v>0</v>
      </c>
    </row>
    <row r="439" spans="1:10" ht="22.5" customHeight="1">
      <c r="A439" s="212" t="s">
        <v>1053</v>
      </c>
      <c r="B439" s="212"/>
      <c r="C439" s="167" t="s">
        <v>1052</v>
      </c>
      <c r="D439" s="167" t="s">
        <v>632</v>
      </c>
      <c r="E439" s="133">
        <v>509090.22</v>
      </c>
      <c r="F439" s="133">
        <v>0</v>
      </c>
      <c r="G439" s="133">
        <v>1798899793.26</v>
      </c>
      <c r="H439" s="133">
        <v>1799408883.48</v>
      </c>
      <c r="I439" s="133">
        <v>0</v>
      </c>
      <c r="J439" s="134">
        <v>0</v>
      </c>
    </row>
    <row r="440" spans="1:10" ht="23.25" customHeight="1">
      <c r="A440" s="212" t="s">
        <v>1051</v>
      </c>
      <c r="B440" s="212"/>
      <c r="C440" s="167" t="s">
        <v>1050</v>
      </c>
      <c r="D440" s="167" t="s">
        <v>632</v>
      </c>
      <c r="E440" s="133">
        <v>0</v>
      </c>
      <c r="F440" s="133">
        <v>0</v>
      </c>
      <c r="G440" s="133">
        <v>493709983.5</v>
      </c>
      <c r="H440" s="133">
        <v>493709983.5</v>
      </c>
      <c r="I440" s="133">
        <v>0</v>
      </c>
      <c r="J440" s="134">
        <v>0</v>
      </c>
    </row>
    <row r="441" spans="1:10" ht="23.25" customHeight="1">
      <c r="A441" s="212" t="s">
        <v>1049</v>
      </c>
      <c r="B441" s="212"/>
      <c r="C441" s="167" t="s">
        <v>1048</v>
      </c>
      <c r="D441" s="167" t="s">
        <v>632</v>
      </c>
      <c r="E441" s="133">
        <v>0</v>
      </c>
      <c r="F441" s="133">
        <v>0</v>
      </c>
      <c r="G441" s="133">
        <v>2000000</v>
      </c>
      <c r="H441" s="133">
        <v>2000000</v>
      </c>
      <c r="I441" s="133">
        <v>0</v>
      </c>
      <c r="J441" s="134">
        <v>0</v>
      </c>
    </row>
    <row r="442" spans="1:10" ht="23.25" customHeight="1">
      <c r="A442" s="212" t="s">
        <v>1047</v>
      </c>
      <c r="B442" s="212"/>
      <c r="C442" s="167" t="s">
        <v>1046</v>
      </c>
      <c r="D442" s="167" t="s">
        <v>632</v>
      </c>
      <c r="E442" s="133">
        <v>6600000</v>
      </c>
      <c r="F442" s="133">
        <v>0</v>
      </c>
      <c r="G442" s="133">
        <v>5127435234.22</v>
      </c>
      <c r="H442" s="133">
        <v>5134035234.22</v>
      </c>
      <c r="I442" s="133">
        <v>0</v>
      </c>
      <c r="J442" s="134">
        <v>0</v>
      </c>
    </row>
    <row r="443" spans="1:10" ht="12" customHeight="1">
      <c r="A443" s="217" t="s">
        <v>631</v>
      </c>
      <c r="B443" s="217"/>
      <c r="C443" s="217"/>
      <c r="D443" s="217"/>
      <c r="E443" s="218">
        <v>7976911.6</v>
      </c>
      <c r="F443" s="218">
        <v>0</v>
      </c>
      <c r="G443" s="218">
        <v>24354210446.55</v>
      </c>
      <c r="H443" s="218">
        <v>24362187358.15</v>
      </c>
      <c r="I443" s="218">
        <v>0</v>
      </c>
      <c r="J443" s="168">
        <v>0</v>
      </c>
    </row>
    <row r="444" spans="1:10" ht="2.25" customHeight="1">
      <c r="A444" s="217"/>
      <c r="B444" s="217"/>
      <c r="C444" s="217"/>
      <c r="D444" s="217"/>
      <c r="E444" s="218"/>
      <c r="F444" s="218"/>
      <c r="G444" s="218"/>
      <c r="H444" s="218"/>
      <c r="I444" s="218"/>
      <c r="J444" s="123"/>
    </row>
    <row r="445" spans="1:10" ht="14.25" customHeight="1">
      <c r="A445" s="216" t="s">
        <v>1045</v>
      </c>
      <c r="B445" s="216"/>
      <c r="C445" s="216"/>
      <c r="D445" s="216"/>
      <c r="E445" s="216"/>
      <c r="F445" s="216"/>
      <c r="G445" s="216"/>
      <c r="H445" s="216"/>
      <c r="I445" s="216"/>
      <c r="J445" s="216"/>
    </row>
    <row r="446" spans="1:10" ht="23.25" customHeight="1">
      <c r="A446" s="212" t="s">
        <v>1044</v>
      </c>
      <c r="B446" s="212"/>
      <c r="C446" s="167" t="s">
        <v>1043</v>
      </c>
      <c r="D446" s="167" t="s">
        <v>632</v>
      </c>
      <c r="E446" s="133">
        <v>0</v>
      </c>
      <c r="F446" s="133">
        <v>0</v>
      </c>
      <c r="G446" s="133">
        <v>1819209993.81</v>
      </c>
      <c r="H446" s="133">
        <v>1819209993.81</v>
      </c>
      <c r="I446" s="133">
        <v>0</v>
      </c>
      <c r="J446" s="134">
        <v>0</v>
      </c>
    </row>
    <row r="447" spans="1:10" ht="22.5" customHeight="1">
      <c r="A447" s="212" t="s">
        <v>1042</v>
      </c>
      <c r="B447" s="212"/>
      <c r="C447" s="167" t="s">
        <v>1041</v>
      </c>
      <c r="D447" s="167" t="s">
        <v>632</v>
      </c>
      <c r="E447" s="133">
        <v>0</v>
      </c>
      <c r="F447" s="133">
        <v>0</v>
      </c>
      <c r="G447" s="133">
        <v>243089756.27</v>
      </c>
      <c r="H447" s="133">
        <v>243089756.27</v>
      </c>
      <c r="I447" s="133">
        <v>0</v>
      </c>
      <c r="J447" s="134">
        <v>0</v>
      </c>
    </row>
    <row r="448" spans="1:10" ht="23.25" customHeight="1">
      <c r="A448" s="212" t="s">
        <v>1040</v>
      </c>
      <c r="B448" s="212"/>
      <c r="C448" s="167" t="s">
        <v>1039</v>
      </c>
      <c r="D448" s="167" t="s">
        <v>632</v>
      </c>
      <c r="E448" s="133">
        <v>0</v>
      </c>
      <c r="F448" s="133">
        <v>0</v>
      </c>
      <c r="G448" s="133">
        <v>1270193928.66</v>
      </c>
      <c r="H448" s="133">
        <v>1270193928.66</v>
      </c>
      <c r="I448" s="133">
        <v>0</v>
      </c>
      <c r="J448" s="134">
        <v>0</v>
      </c>
    </row>
    <row r="449" spans="1:10" ht="23.25" customHeight="1">
      <c r="A449" s="212" t="s">
        <v>1038</v>
      </c>
      <c r="B449" s="212"/>
      <c r="C449" s="167" t="s">
        <v>1037</v>
      </c>
      <c r="D449" s="167" t="s">
        <v>632</v>
      </c>
      <c r="E449" s="133">
        <v>0</v>
      </c>
      <c r="F449" s="133">
        <v>0</v>
      </c>
      <c r="G449" s="133">
        <v>1277076163.29</v>
      </c>
      <c r="H449" s="133">
        <v>1277076163.29</v>
      </c>
      <c r="I449" s="133">
        <v>0</v>
      </c>
      <c r="J449" s="134">
        <v>0</v>
      </c>
    </row>
    <row r="450" spans="1:10" ht="23.25" customHeight="1">
      <c r="A450" s="212" t="s">
        <v>1036</v>
      </c>
      <c r="B450" s="212"/>
      <c r="C450" s="167" t="s">
        <v>1035</v>
      </c>
      <c r="D450" s="167" t="s">
        <v>632</v>
      </c>
      <c r="E450" s="133">
        <v>0</v>
      </c>
      <c r="F450" s="133">
        <v>0</v>
      </c>
      <c r="G450" s="133">
        <v>1536330.78</v>
      </c>
      <c r="H450" s="133">
        <v>1536330.78</v>
      </c>
      <c r="I450" s="133">
        <v>0</v>
      </c>
      <c r="J450" s="134">
        <v>0</v>
      </c>
    </row>
    <row r="451" spans="1:10" ht="23.25" customHeight="1">
      <c r="A451" s="212" t="s">
        <v>742</v>
      </c>
      <c r="B451" s="212"/>
      <c r="C451" s="167" t="s">
        <v>1034</v>
      </c>
      <c r="D451" s="167" t="s">
        <v>632</v>
      </c>
      <c r="E451" s="133">
        <v>0</v>
      </c>
      <c r="F451" s="133">
        <v>0</v>
      </c>
      <c r="G451" s="133">
        <v>1508855243.6</v>
      </c>
      <c r="H451" s="133">
        <v>1508855243.6</v>
      </c>
      <c r="I451" s="133">
        <v>0</v>
      </c>
      <c r="J451" s="134">
        <v>0</v>
      </c>
    </row>
    <row r="452" spans="1:10" ht="22.5" customHeight="1">
      <c r="A452" s="212" t="s">
        <v>1033</v>
      </c>
      <c r="B452" s="212"/>
      <c r="C452" s="167" t="s">
        <v>1032</v>
      </c>
      <c r="D452" s="167" t="s">
        <v>632</v>
      </c>
      <c r="E452" s="133">
        <v>0</v>
      </c>
      <c r="F452" s="133">
        <v>0</v>
      </c>
      <c r="G452" s="133">
        <v>117838728.27</v>
      </c>
      <c r="H452" s="133">
        <v>117838728.27</v>
      </c>
      <c r="I452" s="133">
        <v>0</v>
      </c>
      <c r="J452" s="134">
        <v>0</v>
      </c>
    </row>
    <row r="453" spans="1:10" ht="23.25" customHeight="1">
      <c r="A453" s="212" t="s">
        <v>733</v>
      </c>
      <c r="B453" s="212"/>
      <c r="C453" s="167" t="s">
        <v>1031</v>
      </c>
      <c r="D453" s="167" t="s">
        <v>632</v>
      </c>
      <c r="E453" s="133">
        <v>0</v>
      </c>
      <c r="F453" s="133">
        <v>0</v>
      </c>
      <c r="G453" s="133">
        <v>579134103.84</v>
      </c>
      <c r="H453" s="133">
        <v>579134103.84</v>
      </c>
      <c r="I453" s="133">
        <v>0</v>
      </c>
      <c r="J453" s="134">
        <v>0</v>
      </c>
    </row>
    <row r="454" spans="1:10" ht="23.25" customHeight="1">
      <c r="A454" s="212" t="s">
        <v>1030</v>
      </c>
      <c r="B454" s="212"/>
      <c r="C454" s="167" t="s">
        <v>1029</v>
      </c>
      <c r="D454" s="167" t="s">
        <v>632</v>
      </c>
      <c r="E454" s="133">
        <v>0</v>
      </c>
      <c r="F454" s="133">
        <v>0</v>
      </c>
      <c r="G454" s="133">
        <v>5876856648.59</v>
      </c>
      <c r="H454" s="133">
        <v>5876856648.59</v>
      </c>
      <c r="I454" s="133">
        <v>0</v>
      </c>
      <c r="J454" s="134">
        <v>0</v>
      </c>
    </row>
    <row r="455" spans="1:10" ht="23.25" customHeight="1">
      <c r="A455" s="212" t="s">
        <v>1028</v>
      </c>
      <c r="B455" s="212"/>
      <c r="C455" s="167" t="s">
        <v>1027</v>
      </c>
      <c r="D455" s="167" t="s">
        <v>632</v>
      </c>
      <c r="E455" s="133">
        <v>0</v>
      </c>
      <c r="F455" s="133">
        <v>0</v>
      </c>
      <c r="G455" s="133">
        <v>12082690.01</v>
      </c>
      <c r="H455" s="133">
        <v>12082690.01</v>
      </c>
      <c r="I455" s="133">
        <v>0</v>
      </c>
      <c r="J455" s="134">
        <v>0</v>
      </c>
    </row>
    <row r="456" spans="1:10" ht="22.5" customHeight="1">
      <c r="A456" s="212" t="s">
        <v>726</v>
      </c>
      <c r="B456" s="212"/>
      <c r="C456" s="167" t="s">
        <v>1026</v>
      </c>
      <c r="D456" s="167" t="s">
        <v>632</v>
      </c>
      <c r="E456" s="133">
        <v>0</v>
      </c>
      <c r="F456" s="133">
        <v>0</v>
      </c>
      <c r="G456" s="133">
        <v>15881620.19</v>
      </c>
      <c r="H456" s="133">
        <v>15881620.19</v>
      </c>
      <c r="I456" s="133">
        <v>0</v>
      </c>
      <c r="J456" s="134">
        <v>0</v>
      </c>
    </row>
    <row r="457" spans="1:10" ht="23.25" customHeight="1">
      <c r="A457" s="212" t="s">
        <v>1025</v>
      </c>
      <c r="B457" s="212"/>
      <c r="C457" s="167" t="s">
        <v>1024</v>
      </c>
      <c r="D457" s="167" t="s">
        <v>632</v>
      </c>
      <c r="E457" s="133">
        <v>0</v>
      </c>
      <c r="F457" s="133">
        <v>0</v>
      </c>
      <c r="G457" s="133">
        <v>557594805.16</v>
      </c>
      <c r="H457" s="133">
        <v>557594805.16</v>
      </c>
      <c r="I457" s="133">
        <v>0</v>
      </c>
      <c r="J457" s="134">
        <v>0</v>
      </c>
    </row>
    <row r="458" spans="1:10" ht="23.25" customHeight="1">
      <c r="A458" s="212" t="s">
        <v>1023</v>
      </c>
      <c r="B458" s="212"/>
      <c r="C458" s="167" t="s">
        <v>1022</v>
      </c>
      <c r="D458" s="167" t="s">
        <v>632</v>
      </c>
      <c r="E458" s="133">
        <v>0</v>
      </c>
      <c r="F458" s="133">
        <v>0</v>
      </c>
      <c r="G458" s="133">
        <v>12131073.28</v>
      </c>
      <c r="H458" s="133">
        <v>12131073.28</v>
      </c>
      <c r="I458" s="133">
        <v>0</v>
      </c>
      <c r="J458" s="134">
        <v>0</v>
      </c>
    </row>
    <row r="459" spans="1:10" ht="23.25" customHeight="1">
      <c r="A459" s="212" t="s">
        <v>1021</v>
      </c>
      <c r="B459" s="212"/>
      <c r="C459" s="167" t="s">
        <v>1020</v>
      </c>
      <c r="D459" s="167" t="s">
        <v>632</v>
      </c>
      <c r="E459" s="133">
        <v>940535</v>
      </c>
      <c r="F459" s="133">
        <v>0</v>
      </c>
      <c r="G459" s="133">
        <v>731860905.46</v>
      </c>
      <c r="H459" s="133">
        <v>732801440.46</v>
      </c>
      <c r="I459" s="133">
        <v>0</v>
      </c>
      <c r="J459" s="134">
        <v>0</v>
      </c>
    </row>
    <row r="460" spans="1:10" ht="22.5" customHeight="1">
      <c r="A460" s="212" t="s">
        <v>1019</v>
      </c>
      <c r="B460" s="212"/>
      <c r="C460" s="167" t="s">
        <v>1018</v>
      </c>
      <c r="D460" s="167" t="s">
        <v>632</v>
      </c>
      <c r="E460" s="133">
        <v>0</v>
      </c>
      <c r="F460" s="133">
        <v>0</v>
      </c>
      <c r="G460" s="133">
        <v>68253467.75</v>
      </c>
      <c r="H460" s="133">
        <v>68253467.75</v>
      </c>
      <c r="I460" s="133">
        <v>0</v>
      </c>
      <c r="J460" s="134">
        <v>0</v>
      </c>
    </row>
    <row r="461" spans="1:10" ht="23.25" customHeight="1">
      <c r="A461" s="212" t="s">
        <v>1017</v>
      </c>
      <c r="B461" s="212"/>
      <c r="C461" s="167" t="s">
        <v>1016</v>
      </c>
      <c r="D461" s="167" t="s">
        <v>632</v>
      </c>
      <c r="E461" s="133">
        <v>0</v>
      </c>
      <c r="F461" s="133">
        <v>0</v>
      </c>
      <c r="G461" s="133">
        <v>2340170437.91</v>
      </c>
      <c r="H461" s="133">
        <v>2340170437.91</v>
      </c>
      <c r="I461" s="133">
        <v>0</v>
      </c>
      <c r="J461" s="134">
        <v>0</v>
      </c>
    </row>
    <row r="462" spans="1:10" ht="23.25" customHeight="1">
      <c r="A462" s="212" t="s">
        <v>1015</v>
      </c>
      <c r="B462" s="212"/>
      <c r="C462" s="167" t="s">
        <v>1014</v>
      </c>
      <c r="D462" s="167" t="s">
        <v>632</v>
      </c>
      <c r="E462" s="133">
        <v>0</v>
      </c>
      <c r="F462" s="133">
        <v>0</v>
      </c>
      <c r="G462" s="133">
        <v>161631819.39</v>
      </c>
      <c r="H462" s="133">
        <v>161631819.39</v>
      </c>
      <c r="I462" s="133">
        <v>0</v>
      </c>
      <c r="J462" s="134">
        <v>0</v>
      </c>
    </row>
    <row r="463" spans="1:10" ht="23.25" customHeight="1">
      <c r="A463" s="212" t="s">
        <v>1013</v>
      </c>
      <c r="B463" s="212"/>
      <c r="C463" s="167" t="s">
        <v>1012</v>
      </c>
      <c r="D463" s="167" t="s">
        <v>632</v>
      </c>
      <c r="E463" s="133">
        <v>0</v>
      </c>
      <c r="F463" s="133">
        <v>0</v>
      </c>
      <c r="G463" s="133">
        <v>4006860.6</v>
      </c>
      <c r="H463" s="133">
        <v>4006860.6</v>
      </c>
      <c r="I463" s="133">
        <v>0</v>
      </c>
      <c r="J463" s="134">
        <v>0</v>
      </c>
    </row>
    <row r="464" spans="1:10" ht="22.5" customHeight="1">
      <c r="A464" s="212" t="s">
        <v>671</v>
      </c>
      <c r="B464" s="212"/>
      <c r="C464" s="167" t="s">
        <v>1011</v>
      </c>
      <c r="D464" s="167" t="s">
        <v>632</v>
      </c>
      <c r="E464" s="133">
        <v>0</v>
      </c>
      <c r="F464" s="133">
        <v>0</v>
      </c>
      <c r="G464" s="133">
        <v>20944741.18</v>
      </c>
      <c r="H464" s="133">
        <v>20944741.18</v>
      </c>
      <c r="I464" s="133">
        <v>0</v>
      </c>
      <c r="J464" s="134">
        <v>0</v>
      </c>
    </row>
    <row r="465" spans="1:10" ht="23.25" customHeight="1">
      <c r="A465" s="212" t="s">
        <v>1010</v>
      </c>
      <c r="B465" s="212"/>
      <c r="C465" s="167" t="s">
        <v>1009</v>
      </c>
      <c r="D465" s="167" t="s">
        <v>632</v>
      </c>
      <c r="E465" s="133">
        <v>0</v>
      </c>
      <c r="F465" s="133">
        <v>0</v>
      </c>
      <c r="G465" s="133">
        <v>51317162.61</v>
      </c>
      <c r="H465" s="133">
        <v>51317162.61</v>
      </c>
      <c r="I465" s="133">
        <v>0</v>
      </c>
      <c r="J465" s="134">
        <v>0</v>
      </c>
    </row>
    <row r="466" spans="1:10" ht="23.25" customHeight="1">
      <c r="A466" s="212" t="s">
        <v>1008</v>
      </c>
      <c r="B466" s="212"/>
      <c r="C466" s="167" t="s">
        <v>1007</v>
      </c>
      <c r="D466" s="167" t="s">
        <v>632</v>
      </c>
      <c r="E466" s="133">
        <v>0</v>
      </c>
      <c r="F466" s="133">
        <v>0</v>
      </c>
      <c r="G466" s="133">
        <v>178411059.13</v>
      </c>
      <c r="H466" s="133">
        <v>178411059.13</v>
      </c>
      <c r="I466" s="133">
        <v>0</v>
      </c>
      <c r="J466" s="134">
        <v>0</v>
      </c>
    </row>
    <row r="467" spans="1:10" ht="23.25" customHeight="1">
      <c r="A467" s="212" t="s">
        <v>394</v>
      </c>
      <c r="B467" s="212"/>
      <c r="C467" s="167" t="s">
        <v>1006</v>
      </c>
      <c r="D467" s="167" t="s">
        <v>632</v>
      </c>
      <c r="E467" s="133">
        <v>0</v>
      </c>
      <c r="F467" s="133">
        <v>0</v>
      </c>
      <c r="G467" s="133">
        <v>32345698.19</v>
      </c>
      <c r="H467" s="133">
        <v>32345698.19</v>
      </c>
      <c r="I467" s="133">
        <v>0</v>
      </c>
      <c r="J467" s="134">
        <v>0</v>
      </c>
    </row>
    <row r="468" spans="1:10" ht="22.5" customHeight="1">
      <c r="A468" s="212" t="s">
        <v>1005</v>
      </c>
      <c r="B468" s="212"/>
      <c r="C468" s="167" t="s">
        <v>1004</v>
      </c>
      <c r="D468" s="167" t="s">
        <v>632</v>
      </c>
      <c r="E468" s="133">
        <v>0</v>
      </c>
      <c r="F468" s="133">
        <v>0</v>
      </c>
      <c r="G468" s="133">
        <v>543988612.06</v>
      </c>
      <c r="H468" s="133">
        <v>543988612.06</v>
      </c>
      <c r="I468" s="133">
        <v>0</v>
      </c>
      <c r="J468" s="134">
        <v>0</v>
      </c>
    </row>
    <row r="469" spans="1:10" ht="23.25" customHeight="1">
      <c r="A469" s="212" t="s">
        <v>1003</v>
      </c>
      <c r="B469" s="212"/>
      <c r="C469" s="167" t="s">
        <v>1002</v>
      </c>
      <c r="D469" s="167" t="s">
        <v>632</v>
      </c>
      <c r="E469" s="133">
        <v>0</v>
      </c>
      <c r="F469" s="133">
        <v>0</v>
      </c>
      <c r="G469" s="133">
        <v>583671931.83</v>
      </c>
      <c r="H469" s="133">
        <v>583671931.83</v>
      </c>
      <c r="I469" s="133">
        <v>0</v>
      </c>
      <c r="J469" s="134">
        <v>0</v>
      </c>
    </row>
    <row r="470" spans="1:10" ht="23.25" customHeight="1">
      <c r="A470" s="212" t="s">
        <v>1001</v>
      </c>
      <c r="B470" s="212"/>
      <c r="C470" s="167" t="s">
        <v>1000</v>
      </c>
      <c r="D470" s="167" t="s">
        <v>632</v>
      </c>
      <c r="E470" s="133">
        <v>0</v>
      </c>
      <c r="F470" s="133">
        <v>0</v>
      </c>
      <c r="G470" s="133">
        <v>33819232.47</v>
      </c>
      <c r="H470" s="133">
        <v>33819232.47</v>
      </c>
      <c r="I470" s="133">
        <v>0</v>
      </c>
      <c r="J470" s="134">
        <v>0</v>
      </c>
    </row>
    <row r="471" spans="1:10" ht="23.25" customHeight="1">
      <c r="A471" s="212" t="s">
        <v>731</v>
      </c>
      <c r="B471" s="212"/>
      <c r="C471" s="167" t="s">
        <v>999</v>
      </c>
      <c r="D471" s="167" t="s">
        <v>632</v>
      </c>
      <c r="E471" s="133">
        <v>0</v>
      </c>
      <c r="F471" s="133">
        <v>0</v>
      </c>
      <c r="G471" s="133">
        <v>367133389.03</v>
      </c>
      <c r="H471" s="133">
        <v>367133389.03</v>
      </c>
      <c r="I471" s="133">
        <v>0</v>
      </c>
      <c r="J471" s="134">
        <v>0</v>
      </c>
    </row>
    <row r="472" spans="1:10" ht="22.5" customHeight="1">
      <c r="A472" s="212" t="s">
        <v>998</v>
      </c>
      <c r="B472" s="212"/>
      <c r="C472" s="167" t="s">
        <v>997</v>
      </c>
      <c r="D472" s="167" t="s">
        <v>632</v>
      </c>
      <c r="E472" s="133">
        <v>0</v>
      </c>
      <c r="F472" s="133">
        <v>0</v>
      </c>
      <c r="G472" s="133">
        <v>7859387.51</v>
      </c>
      <c r="H472" s="133">
        <v>7859387.51</v>
      </c>
      <c r="I472" s="133">
        <v>0</v>
      </c>
      <c r="J472" s="134">
        <v>0</v>
      </c>
    </row>
    <row r="473" spans="1:10" ht="23.25" customHeight="1">
      <c r="A473" s="212" t="s">
        <v>996</v>
      </c>
      <c r="B473" s="212"/>
      <c r="C473" s="167" t="s">
        <v>995</v>
      </c>
      <c r="D473" s="167" t="s">
        <v>632</v>
      </c>
      <c r="E473" s="133">
        <v>0</v>
      </c>
      <c r="F473" s="133">
        <v>0</v>
      </c>
      <c r="G473" s="133">
        <v>76327479.35</v>
      </c>
      <c r="H473" s="133">
        <v>76327479.35</v>
      </c>
      <c r="I473" s="133">
        <v>0</v>
      </c>
      <c r="J473" s="134">
        <v>0</v>
      </c>
    </row>
    <row r="474" spans="1:10" ht="12.75" customHeight="1">
      <c r="A474" s="217" t="s">
        <v>631</v>
      </c>
      <c r="B474" s="217"/>
      <c r="C474" s="217"/>
      <c r="D474" s="217"/>
      <c r="E474" s="218">
        <v>940535</v>
      </c>
      <c r="F474" s="218">
        <v>0</v>
      </c>
      <c r="G474" s="218">
        <v>18493223270.22</v>
      </c>
      <c r="H474" s="218">
        <v>18494163805.22</v>
      </c>
      <c r="I474" s="218">
        <v>0</v>
      </c>
      <c r="J474" s="168">
        <v>0</v>
      </c>
    </row>
    <row r="475" spans="1:10" ht="1.5" customHeight="1">
      <c r="A475" s="217"/>
      <c r="B475" s="217"/>
      <c r="C475" s="217"/>
      <c r="D475" s="217"/>
      <c r="E475" s="218"/>
      <c r="F475" s="218"/>
      <c r="G475" s="218"/>
      <c r="H475" s="218"/>
      <c r="I475" s="218"/>
      <c r="J475" s="123"/>
    </row>
    <row r="476" spans="1:10" ht="15" customHeight="1">
      <c r="A476" s="216" t="s">
        <v>994</v>
      </c>
      <c r="B476" s="216"/>
      <c r="C476" s="216"/>
      <c r="D476" s="216"/>
      <c r="E476" s="216"/>
      <c r="F476" s="216"/>
      <c r="G476" s="216"/>
      <c r="H476" s="216"/>
      <c r="I476" s="216"/>
      <c r="J476" s="216"/>
    </row>
    <row r="477" spans="1:10" ht="22.5" customHeight="1">
      <c r="A477" s="212" t="s">
        <v>993</v>
      </c>
      <c r="B477" s="212"/>
      <c r="C477" s="167" t="s">
        <v>992</v>
      </c>
      <c r="D477" s="167" t="s">
        <v>632</v>
      </c>
      <c r="E477" s="133">
        <v>380337098.5</v>
      </c>
      <c r="F477" s="133">
        <v>0</v>
      </c>
      <c r="G477" s="133">
        <v>64581036410.09</v>
      </c>
      <c r="H477" s="133">
        <v>64961373508.59</v>
      </c>
      <c r="I477" s="133">
        <v>0</v>
      </c>
      <c r="J477" s="134">
        <v>0</v>
      </c>
    </row>
    <row r="478" spans="1:10" ht="23.25" customHeight="1">
      <c r="A478" s="212" t="s">
        <v>991</v>
      </c>
      <c r="B478" s="212"/>
      <c r="C478" s="167" t="s">
        <v>990</v>
      </c>
      <c r="D478" s="167" t="s">
        <v>632</v>
      </c>
      <c r="E478" s="133">
        <v>0</v>
      </c>
      <c r="F478" s="133">
        <v>0</v>
      </c>
      <c r="G478" s="133">
        <v>3963288274.22</v>
      </c>
      <c r="H478" s="133">
        <v>3963288274.22</v>
      </c>
      <c r="I478" s="133">
        <v>0</v>
      </c>
      <c r="J478" s="134">
        <v>0</v>
      </c>
    </row>
    <row r="479" spans="1:10" ht="23.25" customHeight="1">
      <c r="A479" s="212" t="s">
        <v>989</v>
      </c>
      <c r="B479" s="212"/>
      <c r="C479" s="167" t="s">
        <v>988</v>
      </c>
      <c r="D479" s="167" t="s">
        <v>632</v>
      </c>
      <c r="E479" s="133">
        <v>0</v>
      </c>
      <c r="F479" s="133">
        <v>0</v>
      </c>
      <c r="G479" s="133">
        <v>733156249.29</v>
      </c>
      <c r="H479" s="133">
        <v>733156249.29</v>
      </c>
      <c r="I479" s="133">
        <v>0</v>
      </c>
      <c r="J479" s="134">
        <v>0</v>
      </c>
    </row>
    <row r="480" spans="1:10" ht="23.25" customHeight="1">
      <c r="A480" s="212" t="s">
        <v>987</v>
      </c>
      <c r="B480" s="212"/>
      <c r="C480" s="167" t="s">
        <v>986</v>
      </c>
      <c r="D480" s="167" t="s">
        <v>632</v>
      </c>
      <c r="E480" s="133">
        <v>0</v>
      </c>
      <c r="F480" s="133">
        <v>0</v>
      </c>
      <c r="G480" s="133">
        <v>1202222.25</v>
      </c>
      <c r="H480" s="133">
        <v>1202222.25</v>
      </c>
      <c r="I480" s="133">
        <v>0</v>
      </c>
      <c r="J480" s="134">
        <v>0</v>
      </c>
    </row>
    <row r="481" spans="1:10" ht="22.5" customHeight="1">
      <c r="A481" s="212" t="s">
        <v>985</v>
      </c>
      <c r="B481" s="212"/>
      <c r="C481" s="167" t="s">
        <v>984</v>
      </c>
      <c r="D481" s="167" t="s">
        <v>632</v>
      </c>
      <c r="E481" s="133">
        <v>0</v>
      </c>
      <c r="F481" s="133">
        <v>0</v>
      </c>
      <c r="G481" s="133">
        <v>298999.86</v>
      </c>
      <c r="H481" s="133">
        <v>298999.86</v>
      </c>
      <c r="I481" s="133">
        <v>0</v>
      </c>
      <c r="J481" s="134">
        <v>0</v>
      </c>
    </row>
    <row r="482" spans="1:10" ht="23.25" customHeight="1">
      <c r="A482" s="212" t="s">
        <v>983</v>
      </c>
      <c r="B482" s="212"/>
      <c r="C482" s="167" t="s">
        <v>982</v>
      </c>
      <c r="D482" s="167" t="s">
        <v>632</v>
      </c>
      <c r="E482" s="133">
        <v>0</v>
      </c>
      <c r="F482" s="133">
        <v>0</v>
      </c>
      <c r="G482" s="133">
        <v>1546132.65</v>
      </c>
      <c r="H482" s="133">
        <v>1546132.65</v>
      </c>
      <c r="I482" s="133">
        <v>0</v>
      </c>
      <c r="J482" s="134">
        <v>0</v>
      </c>
    </row>
    <row r="483" spans="1:10" ht="23.25" customHeight="1">
      <c r="A483" s="212" t="s">
        <v>981</v>
      </c>
      <c r="B483" s="212"/>
      <c r="C483" s="167" t="s">
        <v>980</v>
      </c>
      <c r="D483" s="167" t="s">
        <v>632</v>
      </c>
      <c r="E483" s="133">
        <v>0</v>
      </c>
      <c r="F483" s="133">
        <v>0</v>
      </c>
      <c r="G483" s="133">
        <v>3207408889.9</v>
      </c>
      <c r="H483" s="133">
        <v>3207408889.9</v>
      </c>
      <c r="I483" s="133">
        <v>0</v>
      </c>
      <c r="J483" s="134">
        <v>0</v>
      </c>
    </row>
    <row r="484" spans="1:10" ht="23.25" customHeight="1">
      <c r="A484" s="212" t="s">
        <v>979</v>
      </c>
      <c r="B484" s="212"/>
      <c r="C484" s="167" t="s">
        <v>978</v>
      </c>
      <c r="D484" s="167" t="s">
        <v>632</v>
      </c>
      <c r="E484" s="133">
        <v>0</v>
      </c>
      <c r="F484" s="133">
        <v>0</v>
      </c>
      <c r="G484" s="133">
        <v>477536.45</v>
      </c>
      <c r="H484" s="133">
        <v>477536.45</v>
      </c>
      <c r="I484" s="133">
        <v>0</v>
      </c>
      <c r="J484" s="134">
        <v>0</v>
      </c>
    </row>
    <row r="485" spans="1:10" ht="22.5" customHeight="1">
      <c r="A485" s="212" t="s">
        <v>977</v>
      </c>
      <c r="B485" s="212"/>
      <c r="C485" s="167" t="s">
        <v>976</v>
      </c>
      <c r="D485" s="167" t="s">
        <v>632</v>
      </c>
      <c r="E485" s="133">
        <v>0</v>
      </c>
      <c r="F485" s="133">
        <v>0</v>
      </c>
      <c r="G485" s="133">
        <v>450949.41</v>
      </c>
      <c r="H485" s="133">
        <v>450949.41</v>
      </c>
      <c r="I485" s="133">
        <v>0</v>
      </c>
      <c r="J485" s="134">
        <v>0</v>
      </c>
    </row>
    <row r="486" spans="1:10" ht="23.25" customHeight="1">
      <c r="A486" s="212" t="s">
        <v>975</v>
      </c>
      <c r="B486" s="212"/>
      <c r="C486" s="167" t="s">
        <v>974</v>
      </c>
      <c r="D486" s="167" t="s">
        <v>632</v>
      </c>
      <c r="E486" s="133">
        <v>0</v>
      </c>
      <c r="F486" s="133">
        <v>0</v>
      </c>
      <c r="G486" s="133">
        <v>265691998.72</v>
      </c>
      <c r="H486" s="133">
        <v>265691998.72</v>
      </c>
      <c r="I486" s="133">
        <v>0</v>
      </c>
      <c r="J486" s="134">
        <v>0</v>
      </c>
    </row>
    <row r="487" spans="1:10" ht="23.25" customHeight="1">
      <c r="A487" s="212" t="s">
        <v>973</v>
      </c>
      <c r="B487" s="212"/>
      <c r="C487" s="167" t="s">
        <v>972</v>
      </c>
      <c r="D487" s="167" t="s">
        <v>632</v>
      </c>
      <c r="E487" s="133">
        <v>0</v>
      </c>
      <c r="F487" s="133">
        <v>0</v>
      </c>
      <c r="G487" s="133">
        <v>83827664.49</v>
      </c>
      <c r="H487" s="133">
        <v>83827664.49</v>
      </c>
      <c r="I487" s="133">
        <v>0</v>
      </c>
      <c r="J487" s="134">
        <v>0</v>
      </c>
    </row>
    <row r="488" spans="1:10" ht="23.25" customHeight="1">
      <c r="A488" s="212" t="s">
        <v>971</v>
      </c>
      <c r="B488" s="212"/>
      <c r="C488" s="167" t="s">
        <v>970</v>
      </c>
      <c r="D488" s="167" t="s">
        <v>632</v>
      </c>
      <c r="E488" s="133">
        <v>0</v>
      </c>
      <c r="F488" s="133">
        <v>0</v>
      </c>
      <c r="G488" s="133">
        <v>8215716336.8</v>
      </c>
      <c r="H488" s="133">
        <v>8215716336.8</v>
      </c>
      <c r="I488" s="133">
        <v>0</v>
      </c>
      <c r="J488" s="134">
        <v>0</v>
      </c>
    </row>
    <row r="489" spans="1:10" ht="23.25" customHeight="1">
      <c r="A489" s="212" t="s">
        <v>969</v>
      </c>
      <c r="B489" s="212"/>
      <c r="C489" s="167" t="s">
        <v>968</v>
      </c>
      <c r="D489" s="167" t="s">
        <v>632</v>
      </c>
      <c r="E489" s="133">
        <v>0</v>
      </c>
      <c r="F489" s="133">
        <v>0</v>
      </c>
      <c r="G489" s="133">
        <v>3847732.07</v>
      </c>
      <c r="H489" s="133">
        <v>3847732.07</v>
      </c>
      <c r="I489" s="133">
        <v>0</v>
      </c>
      <c r="J489" s="134">
        <v>0</v>
      </c>
    </row>
    <row r="490" spans="1:10" ht="22.5" customHeight="1">
      <c r="A490" s="212" t="s">
        <v>967</v>
      </c>
      <c r="B490" s="212"/>
      <c r="C490" s="167" t="s">
        <v>966</v>
      </c>
      <c r="D490" s="167" t="s">
        <v>632</v>
      </c>
      <c r="E490" s="133">
        <v>0</v>
      </c>
      <c r="F490" s="133">
        <v>0</v>
      </c>
      <c r="G490" s="133">
        <v>1007743.94</v>
      </c>
      <c r="H490" s="133">
        <v>1007743.94</v>
      </c>
      <c r="I490" s="133">
        <v>0</v>
      </c>
      <c r="J490" s="134">
        <v>0</v>
      </c>
    </row>
    <row r="491" spans="1:10" ht="23.25" customHeight="1">
      <c r="A491" s="212" t="s">
        <v>965</v>
      </c>
      <c r="B491" s="212"/>
      <c r="C491" s="167" t="s">
        <v>964</v>
      </c>
      <c r="D491" s="167" t="s">
        <v>632</v>
      </c>
      <c r="E491" s="133">
        <v>0</v>
      </c>
      <c r="F491" s="133">
        <v>0</v>
      </c>
      <c r="G491" s="133">
        <v>3680210.32</v>
      </c>
      <c r="H491" s="133">
        <v>3680210.32</v>
      </c>
      <c r="I491" s="133">
        <v>0</v>
      </c>
      <c r="J491" s="134">
        <v>0</v>
      </c>
    </row>
    <row r="492" spans="1:10" ht="23.25" customHeight="1">
      <c r="A492" s="212" t="s">
        <v>963</v>
      </c>
      <c r="B492" s="212"/>
      <c r="C492" s="167" t="s">
        <v>962</v>
      </c>
      <c r="D492" s="167" t="s">
        <v>632</v>
      </c>
      <c r="E492" s="133">
        <v>0</v>
      </c>
      <c r="F492" s="133">
        <v>0</v>
      </c>
      <c r="G492" s="133">
        <v>18503948109.92</v>
      </c>
      <c r="H492" s="133">
        <v>18503948109.92</v>
      </c>
      <c r="I492" s="133">
        <v>0</v>
      </c>
      <c r="J492" s="134">
        <v>0</v>
      </c>
    </row>
    <row r="493" spans="1:10" ht="23.25" customHeight="1">
      <c r="A493" s="212" t="s">
        <v>961</v>
      </c>
      <c r="B493" s="212"/>
      <c r="C493" s="167" t="s">
        <v>960</v>
      </c>
      <c r="D493" s="167" t="s">
        <v>632</v>
      </c>
      <c r="E493" s="133">
        <v>0</v>
      </c>
      <c r="F493" s="133">
        <v>0</v>
      </c>
      <c r="G493" s="133">
        <v>3519170.6</v>
      </c>
      <c r="H493" s="133">
        <v>3519170.6</v>
      </c>
      <c r="I493" s="133">
        <v>0</v>
      </c>
      <c r="J493" s="134">
        <v>0</v>
      </c>
    </row>
    <row r="494" spans="1:10" ht="22.5" customHeight="1">
      <c r="A494" s="212" t="s">
        <v>959</v>
      </c>
      <c r="B494" s="212"/>
      <c r="C494" s="167" t="s">
        <v>958</v>
      </c>
      <c r="D494" s="167" t="s">
        <v>632</v>
      </c>
      <c r="E494" s="133">
        <v>0</v>
      </c>
      <c r="F494" s="133">
        <v>0</v>
      </c>
      <c r="G494" s="133">
        <v>1952314.52</v>
      </c>
      <c r="H494" s="133">
        <v>1952314.52</v>
      </c>
      <c r="I494" s="133">
        <v>0</v>
      </c>
      <c r="J494" s="134">
        <v>0</v>
      </c>
    </row>
    <row r="495" spans="1:10" ht="23.25" customHeight="1">
      <c r="A495" s="212" t="s">
        <v>957</v>
      </c>
      <c r="B495" s="212"/>
      <c r="C495" s="167" t="s">
        <v>956</v>
      </c>
      <c r="D495" s="167" t="s">
        <v>632</v>
      </c>
      <c r="E495" s="133">
        <v>0</v>
      </c>
      <c r="F495" s="133">
        <v>0</v>
      </c>
      <c r="G495" s="133">
        <v>1410676220.56</v>
      </c>
      <c r="H495" s="133">
        <v>1410676220.56</v>
      </c>
      <c r="I495" s="133">
        <v>0</v>
      </c>
      <c r="J495" s="134">
        <v>0</v>
      </c>
    </row>
    <row r="496" spans="1:10" ht="23.25" customHeight="1">
      <c r="A496" s="212" t="s">
        <v>955</v>
      </c>
      <c r="B496" s="212"/>
      <c r="C496" s="167" t="s">
        <v>954</v>
      </c>
      <c r="D496" s="167" t="s">
        <v>632</v>
      </c>
      <c r="E496" s="133">
        <v>0</v>
      </c>
      <c r="F496" s="133">
        <v>0</v>
      </c>
      <c r="G496" s="133">
        <v>260654010.82</v>
      </c>
      <c r="H496" s="133">
        <v>260654010.82</v>
      </c>
      <c r="I496" s="133">
        <v>0</v>
      </c>
      <c r="J496" s="134">
        <v>0</v>
      </c>
    </row>
    <row r="497" spans="1:10" ht="12" customHeight="1">
      <c r="A497" s="217" t="s">
        <v>631</v>
      </c>
      <c r="B497" s="217"/>
      <c r="C497" s="217"/>
      <c r="D497" s="217"/>
      <c r="E497" s="218">
        <v>380337098.5</v>
      </c>
      <c r="F497" s="218">
        <v>0</v>
      </c>
      <c r="G497" s="218">
        <v>101243387176.88</v>
      </c>
      <c r="H497" s="218">
        <v>101623724275.38</v>
      </c>
      <c r="I497" s="218">
        <v>0</v>
      </c>
      <c r="J497" s="168">
        <v>0</v>
      </c>
    </row>
    <row r="498" spans="1:10" ht="2.25" customHeight="1">
      <c r="A498" s="217"/>
      <c r="B498" s="217"/>
      <c r="C498" s="217"/>
      <c r="D498" s="217"/>
      <c r="E498" s="218"/>
      <c r="F498" s="218"/>
      <c r="G498" s="218"/>
      <c r="H498" s="218"/>
      <c r="I498" s="218"/>
      <c r="J498" s="123"/>
    </row>
    <row r="499" spans="1:10" ht="14.25" customHeight="1">
      <c r="A499" s="216" t="s">
        <v>953</v>
      </c>
      <c r="B499" s="216"/>
      <c r="C499" s="216"/>
      <c r="D499" s="216"/>
      <c r="E499" s="216"/>
      <c r="F499" s="216"/>
      <c r="G499" s="216"/>
      <c r="H499" s="216"/>
      <c r="I499" s="216"/>
      <c r="J499" s="216"/>
    </row>
    <row r="500" spans="1:10" ht="23.25" customHeight="1">
      <c r="A500" s="212" t="s">
        <v>952</v>
      </c>
      <c r="B500" s="212"/>
      <c r="C500" s="167" t="s">
        <v>951</v>
      </c>
      <c r="D500" s="167" t="s">
        <v>632</v>
      </c>
      <c r="E500" s="133">
        <v>0</v>
      </c>
      <c r="F500" s="133">
        <v>0</v>
      </c>
      <c r="G500" s="133">
        <v>81686416.1</v>
      </c>
      <c r="H500" s="133">
        <v>81686416.1</v>
      </c>
      <c r="I500" s="133">
        <v>0</v>
      </c>
      <c r="J500" s="134">
        <v>0</v>
      </c>
    </row>
    <row r="501" spans="1:10" ht="12" customHeight="1">
      <c r="A501" s="217" t="s">
        <v>631</v>
      </c>
      <c r="B501" s="217"/>
      <c r="C501" s="217"/>
      <c r="D501" s="217"/>
      <c r="E501" s="218">
        <v>0</v>
      </c>
      <c r="F501" s="218">
        <v>0</v>
      </c>
      <c r="G501" s="218">
        <v>81686416.1</v>
      </c>
      <c r="H501" s="218">
        <v>81686416.1</v>
      </c>
      <c r="I501" s="218">
        <v>0</v>
      </c>
      <c r="J501" s="168">
        <v>0</v>
      </c>
    </row>
    <row r="502" spans="1:10" ht="2.25" customHeight="1">
      <c r="A502" s="217"/>
      <c r="B502" s="217"/>
      <c r="C502" s="217"/>
      <c r="D502" s="217"/>
      <c r="E502" s="218"/>
      <c r="F502" s="218"/>
      <c r="G502" s="218"/>
      <c r="H502" s="218"/>
      <c r="I502" s="218"/>
      <c r="J502" s="123"/>
    </row>
    <row r="503" spans="1:10" ht="14.25" customHeight="1">
      <c r="A503" s="216" t="s">
        <v>950</v>
      </c>
      <c r="B503" s="216"/>
      <c r="C503" s="216"/>
      <c r="D503" s="216"/>
      <c r="E503" s="216"/>
      <c r="F503" s="216"/>
      <c r="G503" s="216"/>
      <c r="H503" s="216"/>
      <c r="I503" s="216"/>
      <c r="J503" s="216"/>
    </row>
    <row r="504" spans="1:10" ht="23.25" customHeight="1">
      <c r="A504" s="212" t="s">
        <v>949</v>
      </c>
      <c r="B504" s="212"/>
      <c r="C504" s="167" t="s">
        <v>948</v>
      </c>
      <c r="D504" s="167" t="s">
        <v>632</v>
      </c>
      <c r="E504" s="133">
        <v>0</v>
      </c>
      <c r="F504" s="133">
        <v>0</v>
      </c>
      <c r="G504" s="133">
        <v>1357399809.11</v>
      </c>
      <c r="H504" s="133">
        <v>1357399809.11</v>
      </c>
      <c r="I504" s="133">
        <v>0</v>
      </c>
      <c r="J504" s="134">
        <v>0</v>
      </c>
    </row>
    <row r="505" spans="1:10" ht="23.25" customHeight="1">
      <c r="A505" s="212" t="s">
        <v>947</v>
      </c>
      <c r="B505" s="212"/>
      <c r="C505" s="167" t="s">
        <v>946</v>
      </c>
      <c r="D505" s="167" t="s">
        <v>632</v>
      </c>
      <c r="E505" s="133">
        <v>2023266.81</v>
      </c>
      <c r="F505" s="133">
        <v>0</v>
      </c>
      <c r="G505" s="133">
        <v>0</v>
      </c>
      <c r="H505" s="133">
        <v>0</v>
      </c>
      <c r="I505" s="133">
        <v>2023266.81</v>
      </c>
      <c r="J505" s="134">
        <v>0</v>
      </c>
    </row>
    <row r="506" spans="1:10" ht="23.25" customHeight="1">
      <c r="A506" s="212" t="s">
        <v>945</v>
      </c>
      <c r="B506" s="212"/>
      <c r="C506" s="167" t="s">
        <v>944</v>
      </c>
      <c r="D506" s="167" t="s">
        <v>632</v>
      </c>
      <c r="E506" s="133">
        <v>9450</v>
      </c>
      <c r="F506" s="133">
        <v>0</v>
      </c>
      <c r="G506" s="133">
        <v>0</v>
      </c>
      <c r="H506" s="133">
        <v>0</v>
      </c>
      <c r="I506" s="133">
        <v>9450</v>
      </c>
      <c r="J506" s="134">
        <v>0</v>
      </c>
    </row>
    <row r="507" spans="1:10" ht="22.5" customHeight="1">
      <c r="A507" s="212" t="s">
        <v>943</v>
      </c>
      <c r="B507" s="212"/>
      <c r="C507" s="167" t="s">
        <v>942</v>
      </c>
      <c r="D507" s="167" t="s">
        <v>632</v>
      </c>
      <c r="E507" s="133">
        <v>703035738.29</v>
      </c>
      <c r="F507" s="133">
        <v>0</v>
      </c>
      <c r="G507" s="133">
        <v>47012042256.26</v>
      </c>
      <c r="H507" s="133">
        <v>46401142219.53</v>
      </c>
      <c r="I507" s="133">
        <v>1313935775.02</v>
      </c>
      <c r="J507" s="134">
        <v>0</v>
      </c>
    </row>
    <row r="508" spans="1:10" ht="12.75" customHeight="1">
      <c r="A508" s="217" t="s">
        <v>631</v>
      </c>
      <c r="B508" s="217"/>
      <c r="C508" s="217"/>
      <c r="D508" s="217"/>
      <c r="E508" s="218">
        <v>705068455.1</v>
      </c>
      <c r="F508" s="218">
        <v>0</v>
      </c>
      <c r="G508" s="218">
        <v>48369442065.37</v>
      </c>
      <c r="H508" s="218">
        <v>47758542028.64</v>
      </c>
      <c r="I508" s="218">
        <v>1315968491.83</v>
      </c>
      <c r="J508" s="168">
        <v>0</v>
      </c>
    </row>
    <row r="509" spans="1:10" ht="2.25" customHeight="1">
      <c r="A509" s="217"/>
      <c r="B509" s="217"/>
      <c r="C509" s="217"/>
      <c r="D509" s="217"/>
      <c r="E509" s="218"/>
      <c r="F509" s="218"/>
      <c r="G509" s="218"/>
      <c r="H509" s="218"/>
      <c r="I509" s="218"/>
      <c r="J509" s="123"/>
    </row>
    <row r="510" spans="1:10" ht="14.25" customHeight="1">
      <c r="A510" s="216" t="s">
        <v>941</v>
      </c>
      <c r="B510" s="216"/>
      <c r="C510" s="216"/>
      <c r="D510" s="216"/>
      <c r="E510" s="216"/>
      <c r="F510" s="216"/>
      <c r="G510" s="216"/>
      <c r="H510" s="216"/>
      <c r="I510" s="216"/>
      <c r="J510" s="216"/>
    </row>
    <row r="511" spans="1:10" ht="23.25" customHeight="1">
      <c r="A511" s="212" t="s">
        <v>940</v>
      </c>
      <c r="B511" s="212"/>
      <c r="C511" s="167" t="s">
        <v>939</v>
      </c>
      <c r="D511" s="167" t="s">
        <v>632</v>
      </c>
      <c r="E511" s="133">
        <v>60924046.75</v>
      </c>
      <c r="F511" s="133">
        <v>0</v>
      </c>
      <c r="G511" s="133">
        <v>3556661.04</v>
      </c>
      <c r="H511" s="133">
        <v>3487221.83</v>
      </c>
      <c r="I511" s="133">
        <v>60993485.96</v>
      </c>
      <c r="J511" s="134">
        <v>0</v>
      </c>
    </row>
    <row r="512" spans="1:10" ht="22.5" customHeight="1">
      <c r="A512" s="212" t="s">
        <v>938</v>
      </c>
      <c r="B512" s="212"/>
      <c r="C512" s="167" t="s">
        <v>937</v>
      </c>
      <c r="D512" s="167" t="s">
        <v>632</v>
      </c>
      <c r="E512" s="133">
        <v>20552500.11</v>
      </c>
      <c r="F512" s="133">
        <v>0</v>
      </c>
      <c r="G512" s="133">
        <v>0</v>
      </c>
      <c r="H512" s="133">
        <v>0</v>
      </c>
      <c r="I512" s="133">
        <v>20552500.11</v>
      </c>
      <c r="J512" s="134">
        <v>0</v>
      </c>
    </row>
    <row r="513" spans="1:10" ht="23.25" customHeight="1">
      <c r="A513" s="212" t="s">
        <v>936</v>
      </c>
      <c r="B513" s="212"/>
      <c r="C513" s="167" t="s">
        <v>935</v>
      </c>
      <c r="D513" s="167" t="s">
        <v>632</v>
      </c>
      <c r="E513" s="133">
        <v>207864754.63</v>
      </c>
      <c r="F513" s="133">
        <v>0</v>
      </c>
      <c r="G513" s="133">
        <v>0</v>
      </c>
      <c r="H513" s="133">
        <v>0</v>
      </c>
      <c r="I513" s="133">
        <v>207864754.63</v>
      </c>
      <c r="J513" s="134">
        <v>0</v>
      </c>
    </row>
    <row r="514" spans="1:10" ht="23.25" customHeight="1">
      <c r="A514" s="212" t="s">
        <v>934</v>
      </c>
      <c r="B514" s="212"/>
      <c r="C514" s="167" t="s">
        <v>933</v>
      </c>
      <c r="D514" s="167" t="s">
        <v>632</v>
      </c>
      <c r="E514" s="133">
        <v>2705423019.61</v>
      </c>
      <c r="F514" s="133">
        <v>0</v>
      </c>
      <c r="G514" s="133">
        <v>11980681806.44</v>
      </c>
      <c r="H514" s="133">
        <v>10612136024.78</v>
      </c>
      <c r="I514" s="133">
        <v>4073968801.27</v>
      </c>
      <c r="J514" s="134">
        <v>0</v>
      </c>
    </row>
    <row r="515" spans="1:10" ht="12" customHeight="1">
      <c r="A515" s="217" t="s">
        <v>631</v>
      </c>
      <c r="B515" s="217"/>
      <c r="C515" s="217"/>
      <c r="D515" s="217"/>
      <c r="E515" s="218">
        <v>2994764321.1</v>
      </c>
      <c r="F515" s="218">
        <v>0</v>
      </c>
      <c r="G515" s="218">
        <v>11984238467.48</v>
      </c>
      <c r="H515" s="218">
        <v>10615623246.61</v>
      </c>
      <c r="I515" s="218">
        <v>4363379541.97</v>
      </c>
      <c r="J515" s="168">
        <v>0</v>
      </c>
    </row>
    <row r="516" spans="1:10" ht="2.25" customHeight="1">
      <c r="A516" s="217"/>
      <c r="B516" s="217"/>
      <c r="C516" s="217"/>
      <c r="D516" s="217"/>
      <c r="E516" s="218"/>
      <c r="F516" s="218"/>
      <c r="G516" s="218"/>
      <c r="H516" s="218"/>
      <c r="I516" s="218"/>
      <c r="J516" s="123"/>
    </row>
    <row r="517" spans="1:10" ht="14.25" customHeight="1">
      <c r="A517" s="216" t="s">
        <v>932</v>
      </c>
      <c r="B517" s="216"/>
      <c r="C517" s="216"/>
      <c r="D517" s="216"/>
      <c r="E517" s="216"/>
      <c r="F517" s="216"/>
      <c r="G517" s="216"/>
      <c r="H517" s="216"/>
      <c r="I517" s="216"/>
      <c r="J517" s="216"/>
    </row>
    <row r="518" spans="1:10" ht="23.25" customHeight="1">
      <c r="A518" s="212" t="s">
        <v>931</v>
      </c>
      <c r="B518" s="212"/>
      <c r="C518" s="167" t="s">
        <v>930</v>
      </c>
      <c r="D518" s="167" t="s">
        <v>632</v>
      </c>
      <c r="E518" s="133">
        <v>51664780.26</v>
      </c>
      <c r="F518" s="133">
        <v>0</v>
      </c>
      <c r="G518" s="133">
        <v>0</v>
      </c>
      <c r="H518" s="133">
        <v>2500929.64</v>
      </c>
      <c r="I518" s="133">
        <v>49163850.62</v>
      </c>
      <c r="J518" s="134">
        <v>0</v>
      </c>
    </row>
    <row r="519" spans="1:10" ht="12" customHeight="1">
      <c r="A519" s="217" t="s">
        <v>631</v>
      </c>
      <c r="B519" s="217"/>
      <c r="C519" s="217"/>
      <c r="D519" s="217"/>
      <c r="E519" s="218">
        <v>51664780.26</v>
      </c>
      <c r="F519" s="218">
        <v>0</v>
      </c>
      <c r="G519" s="218">
        <v>0</v>
      </c>
      <c r="H519" s="218">
        <v>2500929.64</v>
      </c>
      <c r="I519" s="218">
        <v>49163850.62</v>
      </c>
      <c r="J519" s="168">
        <v>0</v>
      </c>
    </row>
    <row r="520" spans="1:10" ht="2.25" customHeight="1">
      <c r="A520" s="217"/>
      <c r="B520" s="217"/>
      <c r="C520" s="217"/>
      <c r="D520" s="217"/>
      <c r="E520" s="218"/>
      <c r="F520" s="218"/>
      <c r="G520" s="218"/>
      <c r="H520" s="218"/>
      <c r="I520" s="218"/>
      <c r="J520" s="123"/>
    </row>
    <row r="521" spans="1:10" ht="14.25" customHeight="1">
      <c r="A521" s="216" t="s">
        <v>921</v>
      </c>
      <c r="B521" s="216"/>
      <c r="C521" s="216"/>
      <c r="D521" s="216"/>
      <c r="E521" s="216"/>
      <c r="F521" s="216"/>
      <c r="G521" s="216"/>
      <c r="H521" s="216"/>
      <c r="I521" s="216"/>
      <c r="J521" s="216"/>
    </row>
    <row r="522" spans="1:10" ht="23.25" customHeight="1">
      <c r="A522" s="212" t="s">
        <v>929</v>
      </c>
      <c r="B522" s="212"/>
      <c r="C522" s="167" t="s">
        <v>928</v>
      </c>
      <c r="D522" s="167" t="s">
        <v>632</v>
      </c>
      <c r="E522" s="133">
        <v>4036143.1</v>
      </c>
      <c r="F522" s="133">
        <v>0</v>
      </c>
      <c r="G522" s="133">
        <v>491818.18</v>
      </c>
      <c r="H522" s="133">
        <v>1810194.11</v>
      </c>
      <c r="I522" s="133">
        <v>2717767.17</v>
      </c>
      <c r="J522" s="134">
        <v>0</v>
      </c>
    </row>
    <row r="523" spans="1:10" ht="23.25" customHeight="1">
      <c r="A523" s="212" t="s">
        <v>927</v>
      </c>
      <c r="B523" s="212"/>
      <c r="C523" s="167" t="s">
        <v>926</v>
      </c>
      <c r="D523" s="167" t="s">
        <v>632</v>
      </c>
      <c r="E523" s="133">
        <v>1097000.02</v>
      </c>
      <c r="F523" s="133">
        <v>0</v>
      </c>
      <c r="G523" s="133">
        <v>0</v>
      </c>
      <c r="H523" s="133">
        <v>0</v>
      </c>
      <c r="I523" s="133">
        <v>1097000.02</v>
      </c>
      <c r="J523" s="134">
        <v>0</v>
      </c>
    </row>
    <row r="524" spans="1:10" ht="23.25" customHeight="1">
      <c r="A524" s="212" t="s">
        <v>925</v>
      </c>
      <c r="B524" s="212"/>
      <c r="C524" s="167" t="s">
        <v>924</v>
      </c>
      <c r="D524" s="167" t="s">
        <v>632</v>
      </c>
      <c r="E524" s="133">
        <v>541637151.87</v>
      </c>
      <c r="F524" s="133">
        <v>0</v>
      </c>
      <c r="G524" s="133">
        <v>204881559.66</v>
      </c>
      <c r="H524" s="133">
        <v>484294625.56</v>
      </c>
      <c r="I524" s="133">
        <v>262224085.97</v>
      </c>
      <c r="J524" s="134">
        <v>0</v>
      </c>
    </row>
    <row r="525" spans="1:10" ht="12" customHeight="1">
      <c r="A525" s="217" t="s">
        <v>631</v>
      </c>
      <c r="B525" s="217"/>
      <c r="C525" s="217"/>
      <c r="D525" s="217"/>
      <c r="E525" s="218">
        <v>546770294.99</v>
      </c>
      <c r="F525" s="218">
        <v>0</v>
      </c>
      <c r="G525" s="218">
        <v>205373377.84</v>
      </c>
      <c r="H525" s="218">
        <v>486104819.67</v>
      </c>
      <c r="I525" s="218">
        <v>266038853.16</v>
      </c>
      <c r="J525" s="168">
        <v>0</v>
      </c>
    </row>
    <row r="526" spans="1:10" ht="2.25" customHeight="1">
      <c r="A526" s="217"/>
      <c r="B526" s="217"/>
      <c r="C526" s="217"/>
      <c r="D526" s="217"/>
      <c r="E526" s="218"/>
      <c r="F526" s="218"/>
      <c r="G526" s="218"/>
      <c r="H526" s="218"/>
      <c r="I526" s="218"/>
      <c r="J526" s="123"/>
    </row>
    <row r="527" spans="1:10" ht="14.25" customHeight="1">
      <c r="A527" s="216" t="s">
        <v>914</v>
      </c>
      <c r="B527" s="216"/>
      <c r="C527" s="216"/>
      <c r="D527" s="216"/>
      <c r="E527" s="216"/>
      <c r="F527" s="216"/>
      <c r="G527" s="216"/>
      <c r="H527" s="216"/>
      <c r="I527" s="216"/>
      <c r="J527" s="216"/>
    </row>
    <row r="528" spans="1:10" ht="23.25" customHeight="1">
      <c r="A528" s="212" t="s">
        <v>923</v>
      </c>
      <c r="B528" s="212"/>
      <c r="C528" s="167" t="s">
        <v>922</v>
      </c>
      <c r="D528" s="167" t="s">
        <v>632</v>
      </c>
      <c r="E528" s="133">
        <v>2889566.13</v>
      </c>
      <c r="F528" s="133">
        <v>0</v>
      </c>
      <c r="G528" s="133">
        <v>52958980.62</v>
      </c>
      <c r="H528" s="133">
        <v>42536004.36</v>
      </c>
      <c r="I528" s="133">
        <v>13312542.39</v>
      </c>
      <c r="J528" s="134">
        <v>0</v>
      </c>
    </row>
    <row r="529" spans="1:10" ht="12" customHeight="1">
      <c r="A529" s="217" t="s">
        <v>631</v>
      </c>
      <c r="B529" s="217"/>
      <c r="C529" s="217"/>
      <c r="D529" s="217"/>
      <c r="E529" s="218">
        <v>2889566.13</v>
      </c>
      <c r="F529" s="218">
        <v>0</v>
      </c>
      <c r="G529" s="218">
        <v>52958980.62</v>
      </c>
      <c r="H529" s="218">
        <v>42536004.36</v>
      </c>
      <c r="I529" s="218">
        <v>13312542.39</v>
      </c>
      <c r="J529" s="168">
        <v>0</v>
      </c>
    </row>
    <row r="530" spans="1:10" ht="2.25" customHeight="1">
      <c r="A530" s="217"/>
      <c r="B530" s="217"/>
      <c r="C530" s="217"/>
      <c r="D530" s="217"/>
      <c r="E530" s="218"/>
      <c r="F530" s="218"/>
      <c r="G530" s="218"/>
      <c r="H530" s="218"/>
      <c r="I530" s="218"/>
      <c r="J530" s="123"/>
    </row>
    <row r="531" spans="1:10" ht="14.25" customHeight="1">
      <c r="A531" s="216" t="s">
        <v>921</v>
      </c>
      <c r="B531" s="216"/>
      <c r="C531" s="216"/>
      <c r="D531" s="216"/>
      <c r="E531" s="216"/>
      <c r="F531" s="216"/>
      <c r="G531" s="216"/>
      <c r="H531" s="216"/>
      <c r="I531" s="216"/>
      <c r="J531" s="216"/>
    </row>
    <row r="532" spans="1:10" ht="23.25" customHeight="1">
      <c r="A532" s="212" t="s">
        <v>920</v>
      </c>
      <c r="B532" s="212"/>
      <c r="C532" s="167" t="s">
        <v>919</v>
      </c>
      <c r="D532" s="167" t="s">
        <v>632</v>
      </c>
      <c r="E532" s="133">
        <v>25777992.01</v>
      </c>
      <c r="F532" s="133">
        <v>0</v>
      </c>
      <c r="G532" s="133">
        <v>3138846.88</v>
      </c>
      <c r="H532" s="133">
        <v>1554163.38</v>
      </c>
      <c r="I532" s="133">
        <v>27362675.51</v>
      </c>
      <c r="J532" s="134">
        <v>0</v>
      </c>
    </row>
    <row r="533" spans="1:10" ht="23.25" customHeight="1">
      <c r="A533" s="212" t="s">
        <v>918</v>
      </c>
      <c r="B533" s="212"/>
      <c r="C533" s="167" t="s">
        <v>917</v>
      </c>
      <c r="D533" s="167" t="s">
        <v>632</v>
      </c>
      <c r="E533" s="133">
        <v>16523200.7</v>
      </c>
      <c r="F533" s="133">
        <v>0</v>
      </c>
      <c r="G533" s="133">
        <v>0</v>
      </c>
      <c r="H533" s="133">
        <v>0</v>
      </c>
      <c r="I533" s="133">
        <v>16523200.7</v>
      </c>
      <c r="J533" s="134">
        <v>0</v>
      </c>
    </row>
    <row r="534" spans="1:10" ht="23.25" customHeight="1">
      <c r="A534" s="212" t="s">
        <v>916</v>
      </c>
      <c r="B534" s="212"/>
      <c r="C534" s="167" t="s">
        <v>915</v>
      </c>
      <c r="D534" s="167" t="s">
        <v>632</v>
      </c>
      <c r="E534" s="133">
        <v>394617966.56</v>
      </c>
      <c r="F534" s="133">
        <v>0</v>
      </c>
      <c r="G534" s="133">
        <v>1039764579.85</v>
      </c>
      <c r="H534" s="133">
        <v>954265362.63</v>
      </c>
      <c r="I534" s="133">
        <v>480117183.78</v>
      </c>
      <c r="J534" s="134">
        <v>0</v>
      </c>
    </row>
    <row r="535" spans="1:10" ht="12" customHeight="1">
      <c r="A535" s="217" t="s">
        <v>631</v>
      </c>
      <c r="B535" s="217"/>
      <c r="C535" s="217"/>
      <c r="D535" s="217"/>
      <c r="E535" s="218">
        <v>436919159.27</v>
      </c>
      <c r="F535" s="218">
        <v>0</v>
      </c>
      <c r="G535" s="218">
        <v>1042903426.73</v>
      </c>
      <c r="H535" s="218">
        <v>955819526.01</v>
      </c>
      <c r="I535" s="218">
        <v>524003059.99</v>
      </c>
      <c r="J535" s="168">
        <v>0</v>
      </c>
    </row>
    <row r="536" spans="1:10" ht="2.25" customHeight="1">
      <c r="A536" s="217"/>
      <c r="B536" s="217"/>
      <c r="C536" s="217"/>
      <c r="D536" s="217"/>
      <c r="E536" s="218"/>
      <c r="F536" s="218"/>
      <c r="G536" s="218"/>
      <c r="H536" s="218"/>
      <c r="I536" s="218"/>
      <c r="J536" s="123"/>
    </row>
    <row r="537" spans="1:10" ht="14.25" customHeight="1">
      <c r="A537" s="216" t="s">
        <v>914</v>
      </c>
      <c r="B537" s="216"/>
      <c r="C537" s="216"/>
      <c r="D537" s="216"/>
      <c r="E537" s="216"/>
      <c r="F537" s="216"/>
      <c r="G537" s="216"/>
      <c r="H537" s="216"/>
      <c r="I537" s="216"/>
      <c r="J537" s="216"/>
    </row>
    <row r="538" spans="1:10" ht="23.25" customHeight="1">
      <c r="A538" s="212" t="s">
        <v>913</v>
      </c>
      <c r="B538" s="212"/>
      <c r="C538" s="167" t="s">
        <v>912</v>
      </c>
      <c r="D538" s="167" t="s">
        <v>632</v>
      </c>
      <c r="E538" s="133">
        <v>228016.47</v>
      </c>
      <c r="F538" s="133">
        <v>0</v>
      </c>
      <c r="G538" s="133">
        <v>0</v>
      </c>
      <c r="H538" s="133">
        <v>228016.47</v>
      </c>
      <c r="I538" s="133">
        <v>0</v>
      </c>
      <c r="J538" s="134">
        <v>0</v>
      </c>
    </row>
    <row r="539" spans="1:10" ht="22.5" customHeight="1">
      <c r="A539" s="212" t="s">
        <v>911</v>
      </c>
      <c r="B539" s="212"/>
      <c r="C539" s="167" t="s">
        <v>910</v>
      </c>
      <c r="D539" s="167" t="s">
        <v>632</v>
      </c>
      <c r="E539" s="133">
        <v>5446.38</v>
      </c>
      <c r="F539" s="133">
        <v>0</v>
      </c>
      <c r="G539" s="133">
        <v>0</v>
      </c>
      <c r="H539" s="133">
        <v>0</v>
      </c>
      <c r="I539" s="133">
        <v>5446.38</v>
      </c>
      <c r="J539" s="134">
        <v>0</v>
      </c>
    </row>
    <row r="540" spans="1:10" ht="23.25" customHeight="1">
      <c r="A540" s="212" t="s">
        <v>909</v>
      </c>
      <c r="B540" s="212"/>
      <c r="C540" s="167" t="s">
        <v>908</v>
      </c>
      <c r="D540" s="167" t="s">
        <v>632</v>
      </c>
      <c r="E540" s="133">
        <v>17411386.21</v>
      </c>
      <c r="F540" s="133">
        <v>0</v>
      </c>
      <c r="G540" s="133">
        <v>156608965.3</v>
      </c>
      <c r="H540" s="133">
        <v>113908302.19</v>
      </c>
      <c r="I540" s="133">
        <v>60112049.32</v>
      </c>
      <c r="J540" s="134">
        <v>0</v>
      </c>
    </row>
    <row r="541" spans="1:10" ht="12.75" customHeight="1">
      <c r="A541" s="217" t="s">
        <v>631</v>
      </c>
      <c r="B541" s="217"/>
      <c r="C541" s="217"/>
      <c r="D541" s="217"/>
      <c r="E541" s="218">
        <v>17644849.06</v>
      </c>
      <c r="F541" s="218">
        <v>0</v>
      </c>
      <c r="G541" s="218">
        <v>156608965.3</v>
      </c>
      <c r="H541" s="218">
        <v>114136318.66</v>
      </c>
      <c r="I541" s="218">
        <v>60117495.7</v>
      </c>
      <c r="J541" s="168">
        <v>0</v>
      </c>
    </row>
    <row r="542" spans="1:10" ht="1.5" customHeight="1">
      <c r="A542" s="217"/>
      <c r="B542" s="217"/>
      <c r="C542" s="217"/>
      <c r="D542" s="217"/>
      <c r="E542" s="218"/>
      <c r="F542" s="218"/>
      <c r="G542" s="218"/>
      <c r="H542" s="218"/>
      <c r="I542" s="218"/>
      <c r="J542" s="123"/>
    </row>
    <row r="543" spans="1:10" ht="15" customHeight="1">
      <c r="A543" s="216" t="s">
        <v>907</v>
      </c>
      <c r="B543" s="216"/>
      <c r="C543" s="216"/>
      <c r="D543" s="216"/>
      <c r="E543" s="216"/>
      <c r="F543" s="216"/>
      <c r="G543" s="216"/>
      <c r="H543" s="216"/>
      <c r="I543" s="216"/>
      <c r="J543" s="216"/>
    </row>
    <row r="544" spans="1:10" ht="22.5" customHeight="1">
      <c r="A544" s="212" t="s">
        <v>906</v>
      </c>
      <c r="B544" s="212"/>
      <c r="C544" s="167" t="s">
        <v>905</v>
      </c>
      <c r="D544" s="167" t="s">
        <v>632</v>
      </c>
      <c r="E544" s="133">
        <v>1880326.92</v>
      </c>
      <c r="F544" s="133">
        <v>0</v>
      </c>
      <c r="G544" s="133">
        <v>37407.41</v>
      </c>
      <c r="H544" s="133">
        <v>0</v>
      </c>
      <c r="I544" s="133">
        <v>1917734.33</v>
      </c>
      <c r="J544" s="134">
        <v>0</v>
      </c>
    </row>
    <row r="545" spans="1:10" ht="23.25" customHeight="1">
      <c r="A545" s="212" t="s">
        <v>904</v>
      </c>
      <c r="B545" s="212"/>
      <c r="C545" s="167" t="s">
        <v>903</v>
      </c>
      <c r="D545" s="167" t="s">
        <v>632</v>
      </c>
      <c r="E545" s="133">
        <v>43677.34</v>
      </c>
      <c r="F545" s="133">
        <v>0</v>
      </c>
      <c r="G545" s="133">
        <v>0</v>
      </c>
      <c r="H545" s="133">
        <v>0</v>
      </c>
      <c r="I545" s="133">
        <v>43677.34</v>
      </c>
      <c r="J545" s="134">
        <v>0</v>
      </c>
    </row>
    <row r="546" spans="1:10" ht="23.25" customHeight="1">
      <c r="A546" s="212" t="s">
        <v>902</v>
      </c>
      <c r="B546" s="212"/>
      <c r="C546" s="167" t="s">
        <v>901</v>
      </c>
      <c r="D546" s="167" t="s">
        <v>632</v>
      </c>
      <c r="E546" s="133">
        <v>5265013.98</v>
      </c>
      <c r="F546" s="133">
        <v>0</v>
      </c>
      <c r="G546" s="133">
        <v>0</v>
      </c>
      <c r="H546" s="133">
        <v>0</v>
      </c>
      <c r="I546" s="133">
        <v>5265013.98</v>
      </c>
      <c r="J546" s="134">
        <v>0</v>
      </c>
    </row>
    <row r="547" spans="1:10" ht="23.25" customHeight="1">
      <c r="A547" s="212" t="s">
        <v>900</v>
      </c>
      <c r="B547" s="212"/>
      <c r="C547" s="167" t="s">
        <v>899</v>
      </c>
      <c r="D547" s="167" t="s">
        <v>632</v>
      </c>
      <c r="E547" s="133">
        <v>39504716.74</v>
      </c>
      <c r="F547" s="133">
        <v>0</v>
      </c>
      <c r="G547" s="133">
        <v>88034676.12</v>
      </c>
      <c r="H547" s="133">
        <v>91652872.86</v>
      </c>
      <c r="I547" s="133">
        <v>35886520</v>
      </c>
      <c r="J547" s="134">
        <v>0</v>
      </c>
    </row>
    <row r="548" spans="1:10" ht="12" customHeight="1">
      <c r="A548" s="217" t="s">
        <v>631</v>
      </c>
      <c r="B548" s="217"/>
      <c r="C548" s="217"/>
      <c r="D548" s="217"/>
      <c r="E548" s="218">
        <v>46693734.98</v>
      </c>
      <c r="F548" s="218">
        <v>0</v>
      </c>
      <c r="G548" s="218">
        <v>88072083.53</v>
      </c>
      <c r="H548" s="218">
        <v>91652872.86</v>
      </c>
      <c r="I548" s="218">
        <v>43112945.65</v>
      </c>
      <c r="J548" s="168">
        <v>0</v>
      </c>
    </row>
    <row r="549" spans="1:10" ht="2.25" customHeight="1">
      <c r="A549" s="217"/>
      <c r="B549" s="217"/>
      <c r="C549" s="217"/>
      <c r="D549" s="217"/>
      <c r="E549" s="218"/>
      <c r="F549" s="218"/>
      <c r="G549" s="218"/>
      <c r="H549" s="218"/>
      <c r="I549" s="218"/>
      <c r="J549" s="123"/>
    </row>
    <row r="550" spans="1:10" ht="14.25" customHeight="1">
      <c r="A550" s="216" t="s">
        <v>898</v>
      </c>
      <c r="B550" s="216"/>
      <c r="C550" s="216"/>
      <c r="D550" s="216"/>
      <c r="E550" s="216"/>
      <c r="F550" s="216"/>
      <c r="G550" s="216"/>
      <c r="H550" s="216"/>
      <c r="I550" s="216"/>
      <c r="J550" s="216"/>
    </row>
    <row r="551" spans="1:10" ht="23.25" customHeight="1">
      <c r="A551" s="212" t="s">
        <v>898</v>
      </c>
      <c r="B551" s="212"/>
      <c r="C551" s="167" t="s">
        <v>897</v>
      </c>
      <c r="D551" s="167" t="s">
        <v>632</v>
      </c>
      <c r="E551" s="133">
        <v>400938638.65</v>
      </c>
      <c r="F551" s="133">
        <v>0</v>
      </c>
      <c r="G551" s="133">
        <v>9184766515.84</v>
      </c>
      <c r="H551" s="133">
        <v>9248948710.76</v>
      </c>
      <c r="I551" s="133">
        <v>336756443.73</v>
      </c>
      <c r="J551" s="134">
        <v>0</v>
      </c>
    </row>
    <row r="552" spans="1:10" ht="12" customHeight="1">
      <c r="A552" s="217" t="s">
        <v>631</v>
      </c>
      <c r="B552" s="217"/>
      <c r="C552" s="217"/>
      <c r="D552" s="217"/>
      <c r="E552" s="218">
        <v>400938638.65</v>
      </c>
      <c r="F552" s="218">
        <v>0</v>
      </c>
      <c r="G552" s="218">
        <v>9184766515.84</v>
      </c>
      <c r="H552" s="218">
        <v>9248948710.76</v>
      </c>
      <c r="I552" s="218">
        <v>336756443.73</v>
      </c>
      <c r="J552" s="168">
        <v>0</v>
      </c>
    </row>
    <row r="553" spans="1:10" ht="2.25" customHeight="1">
      <c r="A553" s="217"/>
      <c r="B553" s="217"/>
      <c r="C553" s="217"/>
      <c r="D553" s="217"/>
      <c r="E553" s="218"/>
      <c r="F553" s="218"/>
      <c r="G553" s="218"/>
      <c r="H553" s="218"/>
      <c r="I553" s="218"/>
      <c r="J553" s="123"/>
    </row>
    <row r="554" spans="1:10" ht="14.25" customHeight="1">
      <c r="A554" s="216" t="s">
        <v>896</v>
      </c>
      <c r="B554" s="216"/>
      <c r="C554" s="216"/>
      <c r="D554" s="216"/>
      <c r="E554" s="216"/>
      <c r="F554" s="216"/>
      <c r="G554" s="216"/>
      <c r="H554" s="216"/>
      <c r="I554" s="216"/>
      <c r="J554" s="216"/>
    </row>
    <row r="555" spans="1:10" ht="23.25" customHeight="1">
      <c r="A555" s="212" t="s">
        <v>896</v>
      </c>
      <c r="B555" s="212"/>
      <c r="C555" s="167" t="s">
        <v>895</v>
      </c>
      <c r="D555" s="167" t="s">
        <v>632</v>
      </c>
      <c r="E555" s="133">
        <v>1306617969.87</v>
      </c>
      <c r="F555" s="133">
        <v>0</v>
      </c>
      <c r="G555" s="133">
        <v>2915317582.94</v>
      </c>
      <c r="H555" s="133">
        <v>1703158883.47</v>
      </c>
      <c r="I555" s="133">
        <v>2518776669.34</v>
      </c>
      <c r="J555" s="134">
        <v>0</v>
      </c>
    </row>
    <row r="556" spans="1:10" ht="23.25" customHeight="1">
      <c r="A556" s="212" t="s">
        <v>894</v>
      </c>
      <c r="B556" s="212"/>
      <c r="C556" s="167" t="s">
        <v>893</v>
      </c>
      <c r="D556" s="167" t="s">
        <v>632</v>
      </c>
      <c r="E556" s="133">
        <v>0</v>
      </c>
      <c r="F556" s="133">
        <v>0</v>
      </c>
      <c r="G556" s="133">
        <v>2418403369.62</v>
      </c>
      <c r="H556" s="133">
        <v>2327357429.49</v>
      </c>
      <c r="I556" s="133">
        <v>91045940.13</v>
      </c>
      <c r="J556" s="134">
        <v>0</v>
      </c>
    </row>
    <row r="557" spans="1:10" ht="23.25" customHeight="1">
      <c r="A557" s="212" t="s">
        <v>706</v>
      </c>
      <c r="B557" s="212"/>
      <c r="C557" s="167" t="s">
        <v>892</v>
      </c>
      <c r="D557" s="167" t="s">
        <v>632</v>
      </c>
      <c r="E557" s="133">
        <v>0</v>
      </c>
      <c r="F557" s="133">
        <v>0</v>
      </c>
      <c r="G557" s="133">
        <v>32055000</v>
      </c>
      <c r="H557" s="133">
        <v>32055000</v>
      </c>
      <c r="I557" s="133">
        <v>0</v>
      </c>
      <c r="J557" s="134">
        <v>0</v>
      </c>
    </row>
    <row r="558" spans="1:10" ht="22.5" customHeight="1">
      <c r="A558" s="212" t="s">
        <v>891</v>
      </c>
      <c r="B558" s="212"/>
      <c r="C558" s="167" t="s">
        <v>890</v>
      </c>
      <c r="D558" s="167" t="s">
        <v>632</v>
      </c>
      <c r="E558" s="133">
        <v>0</v>
      </c>
      <c r="F558" s="133">
        <v>0</v>
      </c>
      <c r="G558" s="133">
        <v>640000</v>
      </c>
      <c r="H558" s="133">
        <v>640000</v>
      </c>
      <c r="I558" s="133">
        <v>0</v>
      </c>
      <c r="J558" s="134">
        <v>0</v>
      </c>
    </row>
    <row r="559" spans="1:10" ht="12.75" customHeight="1">
      <c r="A559" s="217" t="s">
        <v>631</v>
      </c>
      <c r="B559" s="217"/>
      <c r="C559" s="217"/>
      <c r="D559" s="217"/>
      <c r="E559" s="218">
        <v>1306617969.87</v>
      </c>
      <c r="F559" s="218">
        <v>0</v>
      </c>
      <c r="G559" s="218">
        <v>5366415952.56</v>
      </c>
      <c r="H559" s="218">
        <v>4063211312.96</v>
      </c>
      <c r="I559" s="218">
        <v>2609822609.47</v>
      </c>
      <c r="J559" s="168">
        <v>0</v>
      </c>
    </row>
    <row r="560" spans="1:10" ht="1.5" customHeight="1">
      <c r="A560" s="217"/>
      <c r="B560" s="217"/>
      <c r="C560" s="217"/>
      <c r="D560" s="217"/>
      <c r="E560" s="218"/>
      <c r="F560" s="218"/>
      <c r="G560" s="218"/>
      <c r="H560" s="218"/>
      <c r="I560" s="218"/>
      <c r="J560" s="123"/>
    </row>
    <row r="561" spans="1:10" ht="15" customHeight="1">
      <c r="A561" s="216" t="s">
        <v>889</v>
      </c>
      <c r="B561" s="216"/>
      <c r="C561" s="216"/>
      <c r="D561" s="216"/>
      <c r="E561" s="216"/>
      <c r="F561" s="216"/>
      <c r="G561" s="216"/>
      <c r="H561" s="216"/>
      <c r="I561" s="216"/>
      <c r="J561" s="216"/>
    </row>
    <row r="562" spans="1:10" ht="22.5" customHeight="1">
      <c r="A562" s="212" t="s">
        <v>889</v>
      </c>
      <c r="B562" s="212"/>
      <c r="C562" s="167" t="s">
        <v>888</v>
      </c>
      <c r="D562" s="167" t="s">
        <v>632</v>
      </c>
      <c r="E562" s="133">
        <v>869400</v>
      </c>
      <c r="F562" s="133">
        <v>0</v>
      </c>
      <c r="G562" s="133">
        <v>539744616.52</v>
      </c>
      <c r="H562" s="133">
        <v>540120809.96</v>
      </c>
      <c r="I562" s="133">
        <v>493206.56</v>
      </c>
      <c r="J562" s="134">
        <v>0</v>
      </c>
    </row>
    <row r="563" spans="1:10" ht="12.75" customHeight="1">
      <c r="A563" s="217" t="s">
        <v>631</v>
      </c>
      <c r="B563" s="217"/>
      <c r="C563" s="217"/>
      <c r="D563" s="217"/>
      <c r="E563" s="218">
        <v>869400</v>
      </c>
      <c r="F563" s="218">
        <v>0</v>
      </c>
      <c r="G563" s="218">
        <v>539744616.52</v>
      </c>
      <c r="H563" s="218">
        <v>540120809.96</v>
      </c>
      <c r="I563" s="218">
        <v>493206.56</v>
      </c>
      <c r="J563" s="168">
        <v>0</v>
      </c>
    </row>
    <row r="564" spans="1:10" ht="2.25" customHeight="1">
      <c r="A564" s="217"/>
      <c r="B564" s="217"/>
      <c r="C564" s="217"/>
      <c r="D564" s="217"/>
      <c r="E564" s="218"/>
      <c r="F564" s="218"/>
      <c r="G564" s="218"/>
      <c r="H564" s="218"/>
      <c r="I564" s="218"/>
      <c r="J564" s="123"/>
    </row>
    <row r="565" spans="1:10" ht="14.25" customHeight="1">
      <c r="A565" s="216" t="s">
        <v>878</v>
      </c>
      <c r="B565" s="216"/>
      <c r="C565" s="216"/>
      <c r="D565" s="216"/>
      <c r="E565" s="216"/>
      <c r="F565" s="216"/>
      <c r="G565" s="216"/>
      <c r="H565" s="216"/>
      <c r="I565" s="216"/>
      <c r="J565" s="216"/>
    </row>
    <row r="566" spans="1:10" ht="23.25" customHeight="1">
      <c r="A566" s="212" t="s">
        <v>878</v>
      </c>
      <c r="B566" s="212"/>
      <c r="C566" s="167" t="s">
        <v>887</v>
      </c>
      <c r="D566" s="167" t="s">
        <v>632</v>
      </c>
      <c r="E566" s="133">
        <v>1488998010.25</v>
      </c>
      <c r="F566" s="133">
        <v>0</v>
      </c>
      <c r="G566" s="133">
        <v>1380967798</v>
      </c>
      <c r="H566" s="133">
        <v>0</v>
      </c>
      <c r="I566" s="133">
        <v>2869965808.25</v>
      </c>
      <c r="J566" s="134">
        <v>0</v>
      </c>
    </row>
    <row r="567" spans="1:10" ht="12" customHeight="1">
      <c r="A567" s="217" t="s">
        <v>631</v>
      </c>
      <c r="B567" s="217"/>
      <c r="C567" s="217"/>
      <c r="D567" s="217"/>
      <c r="E567" s="218">
        <v>1488998010.25</v>
      </c>
      <c r="F567" s="218">
        <v>0</v>
      </c>
      <c r="G567" s="218">
        <v>1380967798</v>
      </c>
      <c r="H567" s="218">
        <v>0</v>
      </c>
      <c r="I567" s="218">
        <v>2869965808.25</v>
      </c>
      <c r="J567" s="168">
        <v>0</v>
      </c>
    </row>
    <row r="568" spans="1:10" ht="2.25" customHeight="1">
      <c r="A568" s="217"/>
      <c r="B568" s="217"/>
      <c r="C568" s="217"/>
      <c r="D568" s="217"/>
      <c r="E568" s="218"/>
      <c r="F568" s="218"/>
      <c r="G568" s="218"/>
      <c r="H568" s="218"/>
      <c r="I568" s="218"/>
      <c r="J568" s="123"/>
    </row>
    <row r="569" spans="1:10" ht="14.25" customHeight="1">
      <c r="A569" s="216" t="s">
        <v>469</v>
      </c>
      <c r="B569" s="216"/>
      <c r="C569" s="216"/>
      <c r="D569" s="216"/>
      <c r="E569" s="216"/>
      <c r="F569" s="216"/>
      <c r="G569" s="216"/>
      <c r="H569" s="216"/>
      <c r="I569" s="216"/>
      <c r="J569" s="216"/>
    </row>
    <row r="570" spans="1:10" ht="23.25" customHeight="1">
      <c r="A570" s="212" t="s">
        <v>886</v>
      </c>
      <c r="B570" s="212"/>
      <c r="C570" s="167" t="s">
        <v>885</v>
      </c>
      <c r="D570" s="167" t="s">
        <v>632</v>
      </c>
      <c r="E570" s="133">
        <v>47425157.24</v>
      </c>
      <c r="F570" s="133">
        <v>0</v>
      </c>
      <c r="G570" s="133">
        <v>134969429.79</v>
      </c>
      <c r="H570" s="133">
        <v>1300000</v>
      </c>
      <c r="I570" s="133">
        <v>181094587.03</v>
      </c>
      <c r="J570" s="134">
        <v>0</v>
      </c>
    </row>
    <row r="571" spans="1:10" ht="12" customHeight="1">
      <c r="A571" s="217" t="s">
        <v>631</v>
      </c>
      <c r="B571" s="217"/>
      <c r="C571" s="217"/>
      <c r="D571" s="217"/>
      <c r="E571" s="218">
        <v>47425157.24</v>
      </c>
      <c r="F571" s="218">
        <v>0</v>
      </c>
      <c r="G571" s="218">
        <v>134969429.79</v>
      </c>
      <c r="H571" s="218">
        <v>1300000</v>
      </c>
      <c r="I571" s="218">
        <v>181094587.03</v>
      </c>
      <c r="J571" s="168">
        <v>0</v>
      </c>
    </row>
    <row r="572" spans="1:10" ht="2.25" customHeight="1">
      <c r="A572" s="217"/>
      <c r="B572" s="217"/>
      <c r="C572" s="217"/>
      <c r="D572" s="217"/>
      <c r="E572" s="218"/>
      <c r="F572" s="218"/>
      <c r="G572" s="218"/>
      <c r="H572" s="218"/>
      <c r="I572" s="218"/>
      <c r="J572" s="123"/>
    </row>
    <row r="573" spans="1:10" ht="14.25" customHeight="1">
      <c r="A573" s="216" t="s">
        <v>873</v>
      </c>
      <c r="B573" s="216"/>
      <c r="C573" s="216"/>
      <c r="D573" s="216"/>
      <c r="E573" s="216"/>
      <c r="F573" s="216"/>
      <c r="G573" s="216"/>
      <c r="H573" s="216"/>
      <c r="I573" s="216"/>
      <c r="J573" s="216"/>
    </row>
    <row r="574" spans="1:10" ht="23.25" customHeight="1">
      <c r="A574" s="212" t="s">
        <v>873</v>
      </c>
      <c r="B574" s="212"/>
      <c r="C574" s="167" t="s">
        <v>884</v>
      </c>
      <c r="D574" s="167" t="s">
        <v>632</v>
      </c>
      <c r="E574" s="133">
        <v>2730249126.49</v>
      </c>
      <c r="F574" s="133">
        <v>0</v>
      </c>
      <c r="G574" s="133">
        <v>125876874</v>
      </c>
      <c r="H574" s="133">
        <v>0</v>
      </c>
      <c r="I574" s="133">
        <v>2856126000.49</v>
      </c>
      <c r="J574" s="134">
        <v>0</v>
      </c>
    </row>
    <row r="575" spans="1:10" ht="12" customHeight="1">
      <c r="A575" s="217" t="s">
        <v>631</v>
      </c>
      <c r="B575" s="217"/>
      <c r="C575" s="217"/>
      <c r="D575" s="217"/>
      <c r="E575" s="218">
        <v>2730249126.49</v>
      </c>
      <c r="F575" s="218">
        <v>0</v>
      </c>
      <c r="G575" s="218">
        <v>125876874</v>
      </c>
      <c r="H575" s="218">
        <v>0</v>
      </c>
      <c r="I575" s="218">
        <v>2856126000.49</v>
      </c>
      <c r="J575" s="168">
        <v>0</v>
      </c>
    </row>
    <row r="576" spans="1:10" ht="2.25" customHeight="1">
      <c r="A576" s="217"/>
      <c r="B576" s="217"/>
      <c r="C576" s="217"/>
      <c r="D576" s="217"/>
      <c r="E576" s="218"/>
      <c r="F576" s="218"/>
      <c r="G576" s="218"/>
      <c r="H576" s="218"/>
      <c r="I576" s="218"/>
      <c r="J576" s="123"/>
    </row>
    <row r="577" spans="1:10" ht="14.25" customHeight="1">
      <c r="A577" s="216" t="s">
        <v>870</v>
      </c>
      <c r="B577" s="216"/>
      <c r="C577" s="216"/>
      <c r="D577" s="216"/>
      <c r="E577" s="216"/>
      <c r="F577" s="216"/>
      <c r="G577" s="216"/>
      <c r="H577" s="216"/>
      <c r="I577" s="216"/>
      <c r="J577" s="216"/>
    </row>
    <row r="578" spans="1:10" ht="23.25" customHeight="1">
      <c r="A578" s="212" t="s">
        <v>244</v>
      </c>
      <c r="B578" s="212"/>
      <c r="C578" s="167" t="s">
        <v>883</v>
      </c>
      <c r="D578" s="167" t="s">
        <v>632</v>
      </c>
      <c r="E578" s="133">
        <v>50152355054.21</v>
      </c>
      <c r="F578" s="133">
        <v>0</v>
      </c>
      <c r="G578" s="133">
        <v>16919481499.79</v>
      </c>
      <c r="H578" s="133">
        <v>181170359.04</v>
      </c>
      <c r="I578" s="133">
        <v>66890666194.96</v>
      </c>
      <c r="J578" s="134">
        <v>0</v>
      </c>
    </row>
    <row r="579" spans="1:10" ht="12" customHeight="1">
      <c r="A579" s="217" t="s">
        <v>631</v>
      </c>
      <c r="B579" s="217"/>
      <c r="C579" s="217"/>
      <c r="D579" s="217"/>
      <c r="E579" s="218">
        <v>50152355054.21</v>
      </c>
      <c r="F579" s="218">
        <v>0</v>
      </c>
      <c r="G579" s="218">
        <v>16919481499.79</v>
      </c>
      <c r="H579" s="218">
        <v>181170359.04</v>
      </c>
      <c r="I579" s="218">
        <v>66890666194.96</v>
      </c>
      <c r="J579" s="168">
        <v>0</v>
      </c>
    </row>
    <row r="580" spans="1:10" ht="2.25" customHeight="1">
      <c r="A580" s="217"/>
      <c r="B580" s="217"/>
      <c r="C580" s="217"/>
      <c r="D580" s="217"/>
      <c r="E580" s="218"/>
      <c r="F580" s="218"/>
      <c r="G580" s="218"/>
      <c r="H580" s="218"/>
      <c r="I580" s="218"/>
      <c r="J580" s="123"/>
    </row>
    <row r="581" spans="1:10" ht="14.25" customHeight="1">
      <c r="A581" s="216" t="s">
        <v>867</v>
      </c>
      <c r="B581" s="216"/>
      <c r="C581" s="216"/>
      <c r="D581" s="216"/>
      <c r="E581" s="216"/>
      <c r="F581" s="216"/>
      <c r="G581" s="216"/>
      <c r="H581" s="216"/>
      <c r="I581" s="216"/>
      <c r="J581" s="216"/>
    </row>
    <row r="582" spans="1:10" ht="23.25" customHeight="1">
      <c r="A582" s="212" t="s">
        <v>867</v>
      </c>
      <c r="B582" s="212"/>
      <c r="C582" s="167" t="s">
        <v>882</v>
      </c>
      <c r="D582" s="167" t="s">
        <v>632</v>
      </c>
      <c r="E582" s="133">
        <v>322825233.01</v>
      </c>
      <c r="F582" s="133">
        <v>0</v>
      </c>
      <c r="G582" s="133">
        <v>0</v>
      </c>
      <c r="H582" s="133">
        <v>0</v>
      </c>
      <c r="I582" s="133">
        <v>322825233.01</v>
      </c>
      <c r="J582" s="134">
        <v>0</v>
      </c>
    </row>
    <row r="583" spans="1:10" ht="12.75" customHeight="1">
      <c r="A583" s="217" t="s">
        <v>631</v>
      </c>
      <c r="B583" s="217"/>
      <c r="C583" s="217"/>
      <c r="D583" s="217"/>
      <c r="E583" s="218">
        <v>322825233.01</v>
      </c>
      <c r="F583" s="218">
        <v>0</v>
      </c>
      <c r="G583" s="218">
        <v>0</v>
      </c>
      <c r="H583" s="218">
        <v>0</v>
      </c>
      <c r="I583" s="218">
        <v>322825233.01</v>
      </c>
      <c r="J583" s="168">
        <v>0</v>
      </c>
    </row>
    <row r="584" spans="1:10" ht="1.5" customHeight="1">
      <c r="A584" s="217"/>
      <c r="B584" s="217"/>
      <c r="C584" s="217"/>
      <c r="D584" s="217"/>
      <c r="E584" s="218"/>
      <c r="F584" s="218"/>
      <c r="G584" s="218"/>
      <c r="H584" s="218"/>
      <c r="I584" s="218"/>
      <c r="J584" s="123"/>
    </row>
    <row r="585" spans="1:10" ht="15" customHeight="1">
      <c r="A585" s="216" t="s">
        <v>864</v>
      </c>
      <c r="B585" s="216"/>
      <c r="C585" s="216"/>
      <c r="D585" s="216"/>
      <c r="E585" s="216"/>
      <c r="F585" s="216"/>
      <c r="G585" s="216"/>
      <c r="H585" s="216"/>
      <c r="I585" s="216"/>
      <c r="J585" s="216"/>
    </row>
    <row r="586" spans="1:10" ht="22.5" customHeight="1">
      <c r="A586" s="212" t="s">
        <v>864</v>
      </c>
      <c r="B586" s="212"/>
      <c r="C586" s="167" t="s">
        <v>881</v>
      </c>
      <c r="D586" s="167" t="s">
        <v>632</v>
      </c>
      <c r="E586" s="133">
        <v>183844511.44</v>
      </c>
      <c r="F586" s="133">
        <v>0</v>
      </c>
      <c r="G586" s="133">
        <v>78376551.19</v>
      </c>
      <c r="H586" s="133">
        <v>0</v>
      </c>
      <c r="I586" s="133">
        <v>262221062.63</v>
      </c>
      <c r="J586" s="134">
        <v>0</v>
      </c>
    </row>
    <row r="587" spans="1:10" ht="12.75" customHeight="1">
      <c r="A587" s="217" t="s">
        <v>631</v>
      </c>
      <c r="B587" s="217"/>
      <c r="C587" s="217"/>
      <c r="D587" s="217"/>
      <c r="E587" s="218">
        <v>183844511.44</v>
      </c>
      <c r="F587" s="218">
        <v>0</v>
      </c>
      <c r="G587" s="218">
        <v>78376551.19</v>
      </c>
      <c r="H587" s="218">
        <v>0</v>
      </c>
      <c r="I587" s="218">
        <v>262221062.63</v>
      </c>
      <c r="J587" s="168">
        <v>0</v>
      </c>
    </row>
    <row r="588" spans="1:10" ht="2.25" customHeight="1">
      <c r="A588" s="217"/>
      <c r="B588" s="217"/>
      <c r="C588" s="217"/>
      <c r="D588" s="217"/>
      <c r="E588" s="218"/>
      <c r="F588" s="218"/>
      <c r="G588" s="218"/>
      <c r="H588" s="218"/>
      <c r="I588" s="218"/>
      <c r="J588" s="123"/>
    </row>
    <row r="589" spans="1:10" ht="14.25" customHeight="1">
      <c r="A589" s="216" t="s">
        <v>878</v>
      </c>
      <c r="B589" s="216"/>
      <c r="C589" s="216"/>
      <c r="D589" s="216"/>
      <c r="E589" s="216"/>
      <c r="F589" s="216"/>
      <c r="G589" s="216"/>
      <c r="H589" s="216"/>
      <c r="I589" s="216"/>
      <c r="J589" s="216"/>
    </row>
    <row r="590" spans="1:10" ht="23.25" customHeight="1">
      <c r="A590" s="212" t="s">
        <v>880</v>
      </c>
      <c r="B590" s="212"/>
      <c r="C590" s="167" t="s">
        <v>879</v>
      </c>
      <c r="D590" s="167" t="s">
        <v>632</v>
      </c>
      <c r="E590" s="133">
        <v>993142850.8</v>
      </c>
      <c r="F590" s="133">
        <v>0</v>
      </c>
      <c r="G590" s="133">
        <v>116554050</v>
      </c>
      <c r="H590" s="133">
        <v>0</v>
      </c>
      <c r="I590" s="133">
        <v>1109696900.8</v>
      </c>
      <c r="J590" s="134">
        <v>0</v>
      </c>
    </row>
    <row r="591" spans="1:10" ht="12" customHeight="1">
      <c r="A591" s="217" t="s">
        <v>631</v>
      </c>
      <c r="B591" s="217"/>
      <c r="C591" s="217"/>
      <c r="D591" s="217"/>
      <c r="E591" s="218">
        <v>993142850.8</v>
      </c>
      <c r="F591" s="218">
        <v>0</v>
      </c>
      <c r="G591" s="218">
        <v>116554050</v>
      </c>
      <c r="H591" s="218">
        <v>0</v>
      </c>
      <c r="I591" s="218">
        <v>1109696900.8</v>
      </c>
      <c r="J591" s="168">
        <v>0</v>
      </c>
    </row>
    <row r="592" spans="1:10" ht="2.25" customHeight="1">
      <c r="A592" s="217"/>
      <c r="B592" s="217"/>
      <c r="C592" s="217"/>
      <c r="D592" s="217"/>
      <c r="E592" s="218"/>
      <c r="F592" s="218"/>
      <c r="G592" s="218"/>
      <c r="H592" s="218"/>
      <c r="I592" s="218"/>
      <c r="J592" s="123"/>
    </row>
    <row r="593" spans="1:10" ht="14.25" customHeight="1">
      <c r="A593" s="216" t="s">
        <v>878</v>
      </c>
      <c r="B593" s="216"/>
      <c r="C593" s="216"/>
      <c r="D593" s="216"/>
      <c r="E593" s="216"/>
      <c r="F593" s="216"/>
      <c r="G593" s="216"/>
      <c r="H593" s="216"/>
      <c r="I593" s="216"/>
      <c r="J593" s="216"/>
    </row>
    <row r="594" spans="1:10" ht="23.25" customHeight="1">
      <c r="A594" s="212" t="s">
        <v>877</v>
      </c>
      <c r="B594" s="212"/>
      <c r="C594" s="167" t="s">
        <v>876</v>
      </c>
      <c r="D594" s="167" t="s">
        <v>632</v>
      </c>
      <c r="E594" s="133">
        <v>0</v>
      </c>
      <c r="F594" s="133">
        <v>564996195.85</v>
      </c>
      <c r="G594" s="133">
        <v>0</v>
      </c>
      <c r="H594" s="133">
        <v>197588466.76</v>
      </c>
      <c r="I594" s="133">
        <v>0</v>
      </c>
      <c r="J594" s="134">
        <v>762584662.61</v>
      </c>
    </row>
    <row r="595" spans="1:10" ht="12" customHeight="1">
      <c r="A595" s="217" t="s">
        <v>631</v>
      </c>
      <c r="B595" s="217"/>
      <c r="C595" s="217"/>
      <c r="D595" s="217"/>
      <c r="E595" s="218">
        <v>0</v>
      </c>
      <c r="F595" s="218">
        <v>564996195.85</v>
      </c>
      <c r="G595" s="218">
        <v>0</v>
      </c>
      <c r="H595" s="218">
        <v>197588466.76</v>
      </c>
      <c r="I595" s="218">
        <v>0</v>
      </c>
      <c r="J595" s="168">
        <v>762584662.61</v>
      </c>
    </row>
    <row r="596" spans="1:10" ht="2.25" customHeight="1">
      <c r="A596" s="217"/>
      <c r="B596" s="217"/>
      <c r="C596" s="217"/>
      <c r="D596" s="217"/>
      <c r="E596" s="218"/>
      <c r="F596" s="218"/>
      <c r="G596" s="218"/>
      <c r="H596" s="218"/>
      <c r="I596" s="218"/>
      <c r="J596" s="123"/>
    </row>
    <row r="597" spans="1:10" ht="14.25" customHeight="1">
      <c r="A597" s="216" t="s">
        <v>469</v>
      </c>
      <c r="B597" s="216"/>
      <c r="C597" s="216"/>
      <c r="D597" s="216"/>
      <c r="E597" s="216"/>
      <c r="F597" s="216"/>
      <c r="G597" s="216"/>
      <c r="H597" s="216"/>
      <c r="I597" s="216"/>
      <c r="J597" s="216"/>
    </row>
    <row r="598" spans="1:10" ht="23.25" customHeight="1">
      <c r="A598" s="212" t="s">
        <v>875</v>
      </c>
      <c r="B598" s="212"/>
      <c r="C598" s="167" t="s">
        <v>874</v>
      </c>
      <c r="D598" s="167" t="s">
        <v>632</v>
      </c>
      <c r="E598" s="133">
        <v>0</v>
      </c>
      <c r="F598" s="133">
        <v>31234264.86</v>
      </c>
      <c r="G598" s="133">
        <v>0</v>
      </c>
      <c r="H598" s="133">
        <v>26601091.16</v>
      </c>
      <c r="I598" s="133">
        <v>0</v>
      </c>
      <c r="J598" s="134">
        <v>57835356.02</v>
      </c>
    </row>
    <row r="599" spans="1:10" ht="12" customHeight="1">
      <c r="A599" s="217" t="s">
        <v>631</v>
      </c>
      <c r="B599" s="217"/>
      <c r="C599" s="217"/>
      <c r="D599" s="217"/>
      <c r="E599" s="218">
        <v>0</v>
      </c>
      <c r="F599" s="218">
        <v>31234264.86</v>
      </c>
      <c r="G599" s="218">
        <v>0</v>
      </c>
      <c r="H599" s="218">
        <v>26601091.16</v>
      </c>
      <c r="I599" s="218">
        <v>0</v>
      </c>
      <c r="J599" s="168">
        <v>57835356.02</v>
      </c>
    </row>
    <row r="600" spans="1:10" ht="2.25" customHeight="1">
      <c r="A600" s="217"/>
      <c r="B600" s="217"/>
      <c r="C600" s="217"/>
      <c r="D600" s="217"/>
      <c r="E600" s="218"/>
      <c r="F600" s="218"/>
      <c r="G600" s="218"/>
      <c r="H600" s="218"/>
      <c r="I600" s="218"/>
      <c r="J600" s="123"/>
    </row>
    <row r="601" spans="1:10" ht="14.25" customHeight="1">
      <c r="A601" s="216" t="s">
        <v>873</v>
      </c>
      <c r="B601" s="216"/>
      <c r="C601" s="216"/>
      <c r="D601" s="216"/>
      <c r="E601" s="216"/>
      <c r="F601" s="216"/>
      <c r="G601" s="216"/>
      <c r="H601" s="216"/>
      <c r="I601" s="216"/>
      <c r="J601" s="216"/>
    </row>
    <row r="602" spans="1:10" ht="23.25" customHeight="1">
      <c r="A602" s="212" t="s">
        <v>872</v>
      </c>
      <c r="B602" s="212"/>
      <c r="C602" s="167" t="s">
        <v>871</v>
      </c>
      <c r="D602" s="167" t="s">
        <v>632</v>
      </c>
      <c r="E602" s="133">
        <v>0</v>
      </c>
      <c r="F602" s="133">
        <v>2295419980.37</v>
      </c>
      <c r="G602" s="133">
        <v>0</v>
      </c>
      <c r="H602" s="133">
        <v>87762265.86</v>
      </c>
      <c r="I602" s="133">
        <v>0</v>
      </c>
      <c r="J602" s="134">
        <v>2383182246.23</v>
      </c>
    </row>
    <row r="603" spans="1:10" ht="12" customHeight="1">
      <c r="A603" s="217" t="s">
        <v>631</v>
      </c>
      <c r="B603" s="217"/>
      <c r="C603" s="217"/>
      <c r="D603" s="217"/>
      <c r="E603" s="218">
        <v>0</v>
      </c>
      <c r="F603" s="218">
        <v>2295419980.37</v>
      </c>
      <c r="G603" s="218">
        <v>0</v>
      </c>
      <c r="H603" s="218">
        <v>87762265.86</v>
      </c>
      <c r="I603" s="218">
        <v>0</v>
      </c>
      <c r="J603" s="168">
        <v>2383182246.23</v>
      </c>
    </row>
    <row r="604" spans="1:10" ht="2.25" customHeight="1">
      <c r="A604" s="217"/>
      <c r="B604" s="217"/>
      <c r="C604" s="217"/>
      <c r="D604" s="217"/>
      <c r="E604" s="218"/>
      <c r="F604" s="218"/>
      <c r="G604" s="218"/>
      <c r="H604" s="218"/>
      <c r="I604" s="218"/>
      <c r="J604" s="123"/>
    </row>
    <row r="605" spans="1:10" ht="14.25" customHeight="1">
      <c r="A605" s="216" t="s">
        <v>870</v>
      </c>
      <c r="B605" s="216"/>
      <c r="C605" s="216"/>
      <c r="D605" s="216"/>
      <c r="E605" s="216"/>
      <c r="F605" s="216"/>
      <c r="G605" s="216"/>
      <c r="H605" s="216"/>
      <c r="I605" s="216"/>
      <c r="J605" s="216"/>
    </row>
    <row r="606" spans="1:10" ht="23.25" customHeight="1">
      <c r="A606" s="212" t="s">
        <v>869</v>
      </c>
      <c r="B606" s="212"/>
      <c r="C606" s="167" t="s">
        <v>868</v>
      </c>
      <c r="D606" s="167" t="s">
        <v>632</v>
      </c>
      <c r="E606" s="133">
        <v>0</v>
      </c>
      <c r="F606" s="133">
        <v>16887719382.24</v>
      </c>
      <c r="G606" s="133">
        <v>140679788.78</v>
      </c>
      <c r="H606" s="133">
        <v>5581620957.63</v>
      </c>
      <c r="I606" s="133">
        <v>0</v>
      </c>
      <c r="J606" s="134">
        <v>22328660551.09</v>
      </c>
    </row>
    <row r="607" spans="1:10" ht="12.75" customHeight="1">
      <c r="A607" s="217" t="s">
        <v>631</v>
      </c>
      <c r="B607" s="217"/>
      <c r="C607" s="217"/>
      <c r="D607" s="217"/>
      <c r="E607" s="218">
        <v>0</v>
      </c>
      <c r="F607" s="218">
        <v>16887719382.24</v>
      </c>
      <c r="G607" s="218">
        <v>140679788.78</v>
      </c>
      <c r="H607" s="218">
        <v>5581620957.63</v>
      </c>
      <c r="I607" s="218">
        <v>0</v>
      </c>
      <c r="J607" s="168">
        <v>22328660551.09</v>
      </c>
    </row>
    <row r="608" spans="1:10" ht="1.5" customHeight="1">
      <c r="A608" s="217"/>
      <c r="B608" s="217"/>
      <c r="C608" s="217"/>
      <c r="D608" s="217"/>
      <c r="E608" s="218"/>
      <c r="F608" s="218"/>
      <c r="G608" s="218"/>
      <c r="H608" s="218"/>
      <c r="I608" s="218"/>
      <c r="J608" s="123"/>
    </row>
    <row r="609" spans="1:10" ht="15" customHeight="1">
      <c r="A609" s="216" t="s">
        <v>867</v>
      </c>
      <c r="B609" s="216"/>
      <c r="C609" s="216"/>
      <c r="D609" s="216"/>
      <c r="E609" s="216"/>
      <c r="F609" s="216"/>
      <c r="G609" s="216"/>
      <c r="H609" s="216"/>
      <c r="I609" s="216"/>
      <c r="J609" s="216"/>
    </row>
    <row r="610" spans="1:10" ht="22.5" customHeight="1">
      <c r="A610" s="212" t="s">
        <v>866</v>
      </c>
      <c r="B610" s="212"/>
      <c r="C610" s="167" t="s">
        <v>865</v>
      </c>
      <c r="D610" s="167" t="s">
        <v>632</v>
      </c>
      <c r="E610" s="133">
        <v>0</v>
      </c>
      <c r="F610" s="133">
        <v>232532110.58</v>
      </c>
      <c r="G610" s="133">
        <v>0</v>
      </c>
      <c r="H610" s="133">
        <v>58214988.8</v>
      </c>
      <c r="I610" s="133">
        <v>0</v>
      </c>
      <c r="J610" s="134">
        <v>290747099.38</v>
      </c>
    </row>
    <row r="611" spans="1:10" ht="12.75" customHeight="1">
      <c r="A611" s="217" t="s">
        <v>631</v>
      </c>
      <c r="B611" s="217"/>
      <c r="C611" s="217"/>
      <c r="D611" s="217"/>
      <c r="E611" s="218">
        <v>0</v>
      </c>
      <c r="F611" s="218">
        <v>232532110.58</v>
      </c>
      <c r="G611" s="218">
        <v>0</v>
      </c>
      <c r="H611" s="218">
        <v>58214988.8</v>
      </c>
      <c r="I611" s="218">
        <v>0</v>
      </c>
      <c r="J611" s="168">
        <v>290747099.38</v>
      </c>
    </row>
    <row r="612" spans="1:10" ht="2.25" customHeight="1">
      <c r="A612" s="217"/>
      <c r="B612" s="217"/>
      <c r="C612" s="217"/>
      <c r="D612" s="217"/>
      <c r="E612" s="218"/>
      <c r="F612" s="218"/>
      <c r="G612" s="218"/>
      <c r="H612" s="218"/>
      <c r="I612" s="218"/>
      <c r="J612" s="123"/>
    </row>
    <row r="613" spans="1:10" ht="14.25" customHeight="1">
      <c r="A613" s="216" t="s">
        <v>878</v>
      </c>
      <c r="B613" s="216"/>
      <c r="C613" s="216"/>
      <c r="D613" s="216"/>
      <c r="E613" s="216"/>
      <c r="F613" s="216"/>
      <c r="G613" s="216"/>
      <c r="H613" s="216"/>
      <c r="I613" s="216"/>
      <c r="J613" s="216"/>
    </row>
    <row r="614" spans="1:10" ht="23.25" customHeight="1">
      <c r="A614" s="212" t="s">
        <v>1817</v>
      </c>
      <c r="B614" s="212"/>
      <c r="C614" s="167" t="s">
        <v>1818</v>
      </c>
      <c r="D614" s="167" t="s">
        <v>632</v>
      </c>
      <c r="E614" s="133">
        <v>0</v>
      </c>
      <c r="F614" s="133">
        <v>0</v>
      </c>
      <c r="G614" s="133">
        <v>0</v>
      </c>
      <c r="H614" s="133">
        <v>109889459.46</v>
      </c>
      <c r="I614" s="133">
        <v>0</v>
      </c>
      <c r="J614" s="134">
        <v>109889459.46</v>
      </c>
    </row>
    <row r="615" spans="1:10" ht="12" customHeight="1">
      <c r="A615" s="217" t="s">
        <v>631</v>
      </c>
      <c r="B615" s="217"/>
      <c r="C615" s="217"/>
      <c r="D615" s="217"/>
      <c r="E615" s="218">
        <v>0</v>
      </c>
      <c r="F615" s="218">
        <v>0</v>
      </c>
      <c r="G615" s="218">
        <v>0</v>
      </c>
      <c r="H615" s="218">
        <v>109889459.46</v>
      </c>
      <c r="I615" s="218">
        <v>0</v>
      </c>
      <c r="J615" s="168">
        <v>109889459.46</v>
      </c>
    </row>
    <row r="616" spans="1:10" ht="2.25" customHeight="1">
      <c r="A616" s="217"/>
      <c r="B616" s="217"/>
      <c r="C616" s="217"/>
      <c r="D616" s="217"/>
      <c r="E616" s="218"/>
      <c r="F616" s="218"/>
      <c r="G616" s="218"/>
      <c r="H616" s="218"/>
      <c r="I616" s="218"/>
      <c r="J616" s="123"/>
    </row>
    <row r="617" spans="1:10" ht="14.25" customHeight="1">
      <c r="A617" s="216" t="s">
        <v>864</v>
      </c>
      <c r="B617" s="216"/>
      <c r="C617" s="216"/>
      <c r="D617" s="216"/>
      <c r="E617" s="216"/>
      <c r="F617" s="216"/>
      <c r="G617" s="216"/>
      <c r="H617" s="216"/>
      <c r="I617" s="216"/>
      <c r="J617" s="216"/>
    </row>
    <row r="618" spans="1:10" ht="23.25" customHeight="1">
      <c r="A618" s="212" t="s">
        <v>863</v>
      </c>
      <c r="B618" s="212"/>
      <c r="C618" s="167" t="s">
        <v>862</v>
      </c>
      <c r="D618" s="167" t="s">
        <v>632</v>
      </c>
      <c r="E618" s="133">
        <v>0</v>
      </c>
      <c r="F618" s="133">
        <v>48337965.94</v>
      </c>
      <c r="G618" s="133">
        <v>0</v>
      </c>
      <c r="H618" s="133">
        <v>66594954.04</v>
      </c>
      <c r="I618" s="133">
        <v>0</v>
      </c>
      <c r="J618" s="134">
        <v>114932919.98</v>
      </c>
    </row>
    <row r="619" spans="1:10" ht="12" customHeight="1">
      <c r="A619" s="217" t="s">
        <v>631</v>
      </c>
      <c r="B619" s="217"/>
      <c r="C619" s="217"/>
      <c r="D619" s="217"/>
      <c r="E619" s="218">
        <v>0</v>
      </c>
      <c r="F619" s="218">
        <v>48337965.94</v>
      </c>
      <c r="G619" s="218">
        <v>0</v>
      </c>
      <c r="H619" s="218">
        <v>66594954.04</v>
      </c>
      <c r="I619" s="218">
        <v>0</v>
      </c>
      <c r="J619" s="168">
        <v>114932919.98</v>
      </c>
    </row>
    <row r="620" spans="1:10" ht="2.25" customHeight="1">
      <c r="A620" s="217"/>
      <c r="B620" s="217"/>
      <c r="C620" s="217"/>
      <c r="D620" s="217"/>
      <c r="E620" s="218"/>
      <c r="F620" s="218"/>
      <c r="G620" s="218"/>
      <c r="H620" s="218"/>
      <c r="I620" s="218"/>
      <c r="J620" s="123"/>
    </row>
    <row r="621" spans="1:10" ht="14.25" customHeight="1">
      <c r="A621" s="216" t="s">
        <v>280</v>
      </c>
      <c r="B621" s="216"/>
      <c r="C621" s="216"/>
      <c r="D621" s="216"/>
      <c r="E621" s="216"/>
      <c r="F621" s="216"/>
      <c r="G621" s="216"/>
      <c r="H621" s="216"/>
      <c r="I621" s="216"/>
      <c r="J621" s="216"/>
    </row>
    <row r="622" spans="1:10" ht="23.25" customHeight="1">
      <c r="A622" s="212" t="s">
        <v>280</v>
      </c>
      <c r="B622" s="212"/>
      <c r="C622" s="167" t="s">
        <v>861</v>
      </c>
      <c r="D622" s="167" t="s">
        <v>632</v>
      </c>
      <c r="E622" s="133">
        <v>42084083.69</v>
      </c>
      <c r="F622" s="133">
        <v>0</v>
      </c>
      <c r="G622" s="133">
        <v>0</v>
      </c>
      <c r="H622" s="133">
        <v>13608889.95</v>
      </c>
      <c r="I622" s="133">
        <v>28475193.74</v>
      </c>
      <c r="J622" s="134">
        <v>0</v>
      </c>
    </row>
    <row r="623" spans="1:10" ht="12" customHeight="1">
      <c r="A623" s="217" t="s">
        <v>631</v>
      </c>
      <c r="B623" s="217"/>
      <c r="C623" s="217"/>
      <c r="D623" s="217"/>
      <c r="E623" s="218">
        <v>42084083.69</v>
      </c>
      <c r="F623" s="218">
        <v>0</v>
      </c>
      <c r="G623" s="218">
        <v>0</v>
      </c>
      <c r="H623" s="218">
        <v>13608889.95</v>
      </c>
      <c r="I623" s="218">
        <v>28475193.74</v>
      </c>
      <c r="J623" s="168">
        <v>0</v>
      </c>
    </row>
    <row r="624" spans="1:10" ht="2.25" customHeight="1">
      <c r="A624" s="217"/>
      <c r="B624" s="217"/>
      <c r="C624" s="217"/>
      <c r="D624" s="217"/>
      <c r="E624" s="218"/>
      <c r="F624" s="218"/>
      <c r="G624" s="218"/>
      <c r="H624" s="218"/>
      <c r="I624" s="218"/>
      <c r="J624" s="123"/>
    </row>
    <row r="625" spans="1:10" ht="14.25" customHeight="1">
      <c r="A625" s="216" t="s">
        <v>860</v>
      </c>
      <c r="B625" s="216"/>
      <c r="C625" s="216"/>
      <c r="D625" s="216"/>
      <c r="E625" s="216"/>
      <c r="F625" s="216"/>
      <c r="G625" s="216"/>
      <c r="H625" s="216"/>
      <c r="I625" s="216"/>
      <c r="J625" s="216"/>
    </row>
    <row r="626" spans="1:10" ht="23.25" customHeight="1">
      <c r="A626" s="212" t="s">
        <v>860</v>
      </c>
      <c r="B626" s="212"/>
      <c r="C626" s="167" t="s">
        <v>859</v>
      </c>
      <c r="D626" s="167" t="s">
        <v>632</v>
      </c>
      <c r="E626" s="133">
        <v>8566310.23</v>
      </c>
      <c r="F626" s="133">
        <v>0</v>
      </c>
      <c r="G626" s="133">
        <v>121734163.64</v>
      </c>
      <c r="H626" s="133">
        <v>49388431.39</v>
      </c>
      <c r="I626" s="133">
        <v>80912042.48</v>
      </c>
      <c r="J626" s="134">
        <v>0</v>
      </c>
    </row>
    <row r="627" spans="1:10" ht="12" customHeight="1">
      <c r="A627" s="217" t="s">
        <v>631</v>
      </c>
      <c r="B627" s="217"/>
      <c r="C627" s="217"/>
      <c r="D627" s="217"/>
      <c r="E627" s="218">
        <v>8566310.23</v>
      </c>
      <c r="F627" s="218">
        <v>0</v>
      </c>
      <c r="G627" s="218">
        <v>121734163.64</v>
      </c>
      <c r="H627" s="218">
        <v>49388431.39</v>
      </c>
      <c r="I627" s="218">
        <v>80912042.48</v>
      </c>
      <c r="J627" s="168">
        <v>0</v>
      </c>
    </row>
    <row r="628" spans="1:10" ht="2.25" customHeight="1">
      <c r="A628" s="217"/>
      <c r="B628" s="217"/>
      <c r="C628" s="217"/>
      <c r="D628" s="217"/>
      <c r="E628" s="218"/>
      <c r="F628" s="218"/>
      <c r="G628" s="218"/>
      <c r="H628" s="218"/>
      <c r="I628" s="218"/>
      <c r="J628" s="123"/>
    </row>
    <row r="629" spans="1:10" ht="14.25" customHeight="1">
      <c r="A629" s="216" t="s">
        <v>852</v>
      </c>
      <c r="B629" s="216"/>
      <c r="C629" s="216"/>
      <c r="D629" s="216"/>
      <c r="E629" s="216"/>
      <c r="F629" s="216"/>
      <c r="G629" s="216"/>
      <c r="H629" s="216"/>
      <c r="I629" s="216"/>
      <c r="J629" s="216"/>
    </row>
    <row r="630" spans="1:10" ht="23.25" customHeight="1">
      <c r="A630" s="212" t="s">
        <v>858</v>
      </c>
      <c r="B630" s="212"/>
      <c r="C630" s="167" t="s">
        <v>857</v>
      </c>
      <c r="D630" s="167" t="s">
        <v>632</v>
      </c>
      <c r="E630" s="133">
        <v>0</v>
      </c>
      <c r="F630" s="133">
        <v>9820210393</v>
      </c>
      <c r="G630" s="133">
        <v>88335926944.58</v>
      </c>
      <c r="H630" s="133">
        <v>87773637163.7</v>
      </c>
      <c r="I630" s="133">
        <v>0</v>
      </c>
      <c r="J630" s="134">
        <v>9257920612.12</v>
      </c>
    </row>
    <row r="631" spans="1:10" ht="23.25" customHeight="1">
      <c r="A631" s="212" t="s">
        <v>856</v>
      </c>
      <c r="B631" s="212"/>
      <c r="C631" s="167" t="s">
        <v>855</v>
      </c>
      <c r="D631" s="167" t="s">
        <v>632</v>
      </c>
      <c r="E631" s="133">
        <v>0</v>
      </c>
      <c r="F631" s="133">
        <v>1050645739.59</v>
      </c>
      <c r="G631" s="133">
        <v>10725011552.04</v>
      </c>
      <c r="H631" s="133">
        <v>10557269130.29</v>
      </c>
      <c r="I631" s="133">
        <v>0</v>
      </c>
      <c r="J631" s="134">
        <v>882903317.84</v>
      </c>
    </row>
    <row r="632" spans="1:10" ht="23.25" customHeight="1">
      <c r="A632" s="212" t="s">
        <v>854</v>
      </c>
      <c r="B632" s="212"/>
      <c r="C632" s="167" t="s">
        <v>853</v>
      </c>
      <c r="D632" s="167" t="s">
        <v>632</v>
      </c>
      <c r="E632" s="133">
        <v>0</v>
      </c>
      <c r="F632" s="133">
        <v>50000000</v>
      </c>
      <c r="G632" s="133">
        <v>133621035.94</v>
      </c>
      <c r="H632" s="133">
        <v>89410763.21</v>
      </c>
      <c r="I632" s="133">
        <v>0</v>
      </c>
      <c r="J632" s="134">
        <v>5789727.27</v>
      </c>
    </row>
    <row r="633" spans="1:10" ht="12" customHeight="1">
      <c r="A633" s="217" t="s">
        <v>631</v>
      </c>
      <c r="B633" s="217"/>
      <c r="C633" s="217"/>
      <c r="D633" s="217"/>
      <c r="E633" s="218">
        <v>0</v>
      </c>
      <c r="F633" s="218">
        <v>10920856132.59</v>
      </c>
      <c r="G633" s="218">
        <v>99194559532.56</v>
      </c>
      <c r="H633" s="218">
        <v>98420317057.2</v>
      </c>
      <c r="I633" s="218">
        <v>0</v>
      </c>
      <c r="J633" s="168">
        <v>10146613657.23</v>
      </c>
    </row>
    <row r="634" spans="1:10" ht="2.25" customHeight="1">
      <c r="A634" s="217"/>
      <c r="B634" s="217"/>
      <c r="C634" s="217"/>
      <c r="D634" s="217"/>
      <c r="E634" s="218"/>
      <c r="F634" s="218"/>
      <c r="G634" s="218"/>
      <c r="H634" s="218"/>
      <c r="I634" s="218"/>
      <c r="J634" s="123"/>
    </row>
    <row r="635" spans="1:10" ht="14.25" customHeight="1">
      <c r="A635" s="216" t="s">
        <v>852</v>
      </c>
      <c r="B635" s="216"/>
      <c r="C635" s="216"/>
      <c r="D635" s="216"/>
      <c r="E635" s="216"/>
      <c r="F635" s="216"/>
      <c r="G635" s="216"/>
      <c r="H635" s="216"/>
      <c r="I635" s="216"/>
      <c r="J635" s="216"/>
    </row>
    <row r="636" spans="1:10" ht="23.25" customHeight="1">
      <c r="A636" s="210" t="s">
        <v>851</v>
      </c>
      <c r="B636" s="210"/>
      <c r="C636" s="167" t="s">
        <v>850</v>
      </c>
      <c r="D636" s="167" t="s">
        <v>849</v>
      </c>
      <c r="E636" s="133">
        <v>0</v>
      </c>
      <c r="F636" s="133">
        <v>18060562</v>
      </c>
      <c r="G636" s="133">
        <v>3621436485.5</v>
      </c>
      <c r="H636" s="133">
        <v>3645695285.13</v>
      </c>
      <c r="I636" s="133">
        <v>0</v>
      </c>
      <c r="J636" s="134">
        <v>42319361.63</v>
      </c>
    </row>
    <row r="637" spans="1:10" ht="14.25" customHeight="1">
      <c r="A637" s="211"/>
      <c r="B637" s="211"/>
      <c r="C637" s="169"/>
      <c r="D637" s="169"/>
      <c r="E637" s="170">
        <v>0</v>
      </c>
      <c r="F637" s="170">
        <v>37700</v>
      </c>
      <c r="G637" s="170">
        <v>7195879.45</v>
      </c>
      <c r="H637" s="170">
        <v>7246342.95</v>
      </c>
      <c r="I637" s="170">
        <v>0</v>
      </c>
      <c r="J637" s="171">
        <v>88163.5</v>
      </c>
    </row>
    <row r="638" spans="1:10" ht="12" customHeight="1">
      <c r="A638" s="217" t="s">
        <v>631</v>
      </c>
      <c r="B638" s="217"/>
      <c r="C638" s="217"/>
      <c r="D638" s="217"/>
      <c r="E638" s="218">
        <v>0</v>
      </c>
      <c r="F638" s="218">
        <v>18060562</v>
      </c>
      <c r="G638" s="218">
        <v>3621436485.5</v>
      </c>
      <c r="H638" s="218">
        <v>3645695285.13</v>
      </c>
      <c r="I638" s="218">
        <v>0</v>
      </c>
      <c r="J638" s="168">
        <v>42319361.63</v>
      </c>
    </row>
    <row r="639" spans="1:10" ht="2.25" customHeight="1">
      <c r="A639" s="217"/>
      <c r="B639" s="217"/>
      <c r="C639" s="217"/>
      <c r="D639" s="217"/>
      <c r="E639" s="218"/>
      <c r="F639" s="218"/>
      <c r="G639" s="218"/>
      <c r="H639" s="218"/>
      <c r="I639" s="218"/>
      <c r="J639" s="123"/>
    </row>
    <row r="640" spans="1:10" ht="14.25" customHeight="1">
      <c r="A640" s="216" t="s">
        <v>841</v>
      </c>
      <c r="B640" s="216"/>
      <c r="C640" s="216"/>
      <c r="D640" s="216"/>
      <c r="E640" s="216"/>
      <c r="F640" s="216"/>
      <c r="G640" s="216"/>
      <c r="H640" s="216"/>
      <c r="I640" s="216"/>
      <c r="J640" s="216"/>
    </row>
    <row r="641" spans="1:10" ht="23.25" customHeight="1">
      <c r="A641" s="212" t="s">
        <v>1819</v>
      </c>
      <c r="B641" s="212"/>
      <c r="C641" s="167" t="s">
        <v>1820</v>
      </c>
      <c r="D641" s="167" t="s">
        <v>632</v>
      </c>
      <c r="E641" s="133">
        <v>0</v>
      </c>
      <c r="F641" s="133">
        <v>0</v>
      </c>
      <c r="G641" s="133">
        <v>243329.21</v>
      </c>
      <c r="H641" s="133">
        <v>243329.21</v>
      </c>
      <c r="I641" s="133">
        <v>0</v>
      </c>
      <c r="J641" s="134">
        <v>0</v>
      </c>
    </row>
    <row r="642" spans="1:10" ht="23.25" customHeight="1">
      <c r="A642" s="212" t="s">
        <v>848</v>
      </c>
      <c r="B642" s="212"/>
      <c r="C642" s="167" t="s">
        <v>847</v>
      </c>
      <c r="D642" s="167" t="s">
        <v>632</v>
      </c>
      <c r="E642" s="133">
        <v>0</v>
      </c>
      <c r="F642" s="133">
        <v>3677325.02</v>
      </c>
      <c r="G642" s="133">
        <v>26179293.38</v>
      </c>
      <c r="H642" s="133">
        <v>39109225.61</v>
      </c>
      <c r="I642" s="133">
        <v>0</v>
      </c>
      <c r="J642" s="134">
        <v>16607257.25</v>
      </c>
    </row>
    <row r="643" spans="1:10" ht="12" customHeight="1">
      <c r="A643" s="217" t="s">
        <v>631</v>
      </c>
      <c r="B643" s="217"/>
      <c r="C643" s="217"/>
      <c r="D643" s="217"/>
      <c r="E643" s="218">
        <v>0</v>
      </c>
      <c r="F643" s="218">
        <v>3677325.02</v>
      </c>
      <c r="G643" s="218">
        <v>26422622.59</v>
      </c>
      <c r="H643" s="218">
        <v>39352554.82</v>
      </c>
      <c r="I643" s="218">
        <v>0</v>
      </c>
      <c r="J643" s="168">
        <v>16607257.25</v>
      </c>
    </row>
    <row r="644" spans="1:10" ht="2.25" customHeight="1">
      <c r="A644" s="217"/>
      <c r="B644" s="217"/>
      <c r="C644" s="217"/>
      <c r="D644" s="217"/>
      <c r="E644" s="218"/>
      <c r="F644" s="218"/>
      <c r="G644" s="218"/>
      <c r="H644" s="218"/>
      <c r="I644" s="218"/>
      <c r="J644" s="123"/>
    </row>
    <row r="645" spans="1:10" ht="14.25" customHeight="1">
      <c r="A645" s="216" t="s">
        <v>846</v>
      </c>
      <c r="B645" s="216"/>
      <c r="C645" s="216"/>
      <c r="D645" s="216"/>
      <c r="E645" s="216"/>
      <c r="F645" s="216"/>
      <c r="G645" s="216"/>
      <c r="H645" s="216"/>
      <c r="I645" s="216"/>
      <c r="J645" s="216"/>
    </row>
    <row r="646" spans="1:10" ht="23.25" customHeight="1">
      <c r="A646" s="212" t="s">
        <v>845</v>
      </c>
      <c r="B646" s="212"/>
      <c r="C646" s="167" t="s">
        <v>844</v>
      </c>
      <c r="D646" s="167" t="s">
        <v>632</v>
      </c>
      <c r="E646" s="133">
        <v>0</v>
      </c>
      <c r="F646" s="133">
        <v>6427216240</v>
      </c>
      <c r="G646" s="133">
        <v>59408728162.71</v>
      </c>
      <c r="H646" s="133">
        <v>60165810657.56</v>
      </c>
      <c r="I646" s="133">
        <v>0</v>
      </c>
      <c r="J646" s="134">
        <v>7184298734.85</v>
      </c>
    </row>
    <row r="647" spans="1:10" ht="23.25" customHeight="1">
      <c r="A647" s="212" t="s">
        <v>843</v>
      </c>
      <c r="B647" s="212"/>
      <c r="C647" s="167" t="s">
        <v>842</v>
      </c>
      <c r="D647" s="167" t="s">
        <v>632</v>
      </c>
      <c r="E647" s="133">
        <v>0</v>
      </c>
      <c r="F647" s="133">
        <v>285349247.36</v>
      </c>
      <c r="G647" s="133">
        <v>844442908.81</v>
      </c>
      <c r="H647" s="133">
        <v>1131234344.72</v>
      </c>
      <c r="I647" s="133">
        <v>0</v>
      </c>
      <c r="J647" s="134">
        <v>572140683.27</v>
      </c>
    </row>
    <row r="648" spans="1:10" ht="12" customHeight="1">
      <c r="A648" s="217" t="s">
        <v>631</v>
      </c>
      <c r="B648" s="217"/>
      <c r="C648" s="217"/>
      <c r="D648" s="217"/>
      <c r="E648" s="218">
        <v>0</v>
      </c>
      <c r="F648" s="218">
        <v>6712565487.36</v>
      </c>
      <c r="G648" s="218">
        <v>60253171071.52</v>
      </c>
      <c r="H648" s="218">
        <v>61297045002.28</v>
      </c>
      <c r="I648" s="218">
        <v>0</v>
      </c>
      <c r="J648" s="168">
        <v>7756439418.12</v>
      </c>
    </row>
    <row r="649" spans="1:10" ht="2.25" customHeight="1">
      <c r="A649" s="217"/>
      <c r="B649" s="217"/>
      <c r="C649" s="217"/>
      <c r="D649" s="217"/>
      <c r="E649" s="218"/>
      <c r="F649" s="218"/>
      <c r="G649" s="218"/>
      <c r="H649" s="218"/>
      <c r="I649" s="218"/>
      <c r="J649" s="123"/>
    </row>
    <row r="650" spans="1:10" ht="14.25" customHeight="1">
      <c r="A650" s="216" t="s">
        <v>841</v>
      </c>
      <c r="B650" s="216"/>
      <c r="C650" s="216"/>
      <c r="D650" s="216"/>
      <c r="E650" s="216"/>
      <c r="F650" s="216"/>
      <c r="G650" s="216"/>
      <c r="H650" s="216"/>
      <c r="I650" s="216"/>
      <c r="J650" s="216"/>
    </row>
    <row r="651" spans="1:10" ht="23.25" customHeight="1">
      <c r="A651" s="212" t="s">
        <v>840</v>
      </c>
      <c r="B651" s="212"/>
      <c r="C651" s="167" t="s">
        <v>839</v>
      </c>
      <c r="D651" s="167" t="s">
        <v>632</v>
      </c>
      <c r="E651" s="133">
        <v>0</v>
      </c>
      <c r="F651" s="133">
        <v>320878341</v>
      </c>
      <c r="G651" s="133">
        <v>11977615316.15</v>
      </c>
      <c r="H651" s="133">
        <v>12097093284.2</v>
      </c>
      <c r="I651" s="133">
        <v>0</v>
      </c>
      <c r="J651" s="134">
        <v>440356309.05</v>
      </c>
    </row>
    <row r="652" spans="1:10" ht="12" customHeight="1">
      <c r="A652" s="217" t="s">
        <v>631</v>
      </c>
      <c r="B652" s="217"/>
      <c r="C652" s="217"/>
      <c r="D652" s="217"/>
      <c r="E652" s="218">
        <v>0</v>
      </c>
      <c r="F652" s="218">
        <v>320878341</v>
      </c>
      <c r="G652" s="218">
        <v>11977615316.15</v>
      </c>
      <c r="H652" s="218">
        <v>12097093284.2</v>
      </c>
      <c r="I652" s="218">
        <v>0</v>
      </c>
      <c r="J652" s="168">
        <v>440356309.05</v>
      </c>
    </row>
    <row r="653" spans="1:10" ht="2.25" customHeight="1">
      <c r="A653" s="217"/>
      <c r="B653" s="217"/>
      <c r="C653" s="217"/>
      <c r="D653" s="217"/>
      <c r="E653" s="218"/>
      <c r="F653" s="218"/>
      <c r="G653" s="218"/>
      <c r="H653" s="218"/>
      <c r="I653" s="218"/>
      <c r="J653" s="123"/>
    </row>
    <row r="654" spans="1:10" ht="14.25" customHeight="1">
      <c r="A654" s="216" t="s">
        <v>834</v>
      </c>
      <c r="B654" s="216"/>
      <c r="C654" s="216"/>
      <c r="D654" s="216"/>
      <c r="E654" s="216"/>
      <c r="F654" s="216"/>
      <c r="G654" s="216"/>
      <c r="H654" s="216"/>
      <c r="I654" s="216"/>
      <c r="J654" s="216"/>
    </row>
    <row r="655" spans="1:10" ht="23.25" customHeight="1">
      <c r="A655" s="212" t="s">
        <v>838</v>
      </c>
      <c r="B655" s="212"/>
      <c r="C655" s="167" t="s">
        <v>837</v>
      </c>
      <c r="D655" s="167" t="s">
        <v>632</v>
      </c>
      <c r="E655" s="133">
        <v>0</v>
      </c>
      <c r="F655" s="133">
        <v>250760889.33</v>
      </c>
      <c r="G655" s="133">
        <v>2575331336.39</v>
      </c>
      <c r="H655" s="133">
        <v>2586804089</v>
      </c>
      <c r="I655" s="133">
        <v>0</v>
      </c>
      <c r="J655" s="134">
        <v>262233641.94</v>
      </c>
    </row>
    <row r="656" spans="1:10" ht="23.25" customHeight="1">
      <c r="A656" s="212" t="s">
        <v>836</v>
      </c>
      <c r="B656" s="212"/>
      <c r="C656" s="167" t="s">
        <v>835</v>
      </c>
      <c r="D656" s="167" t="s">
        <v>632</v>
      </c>
      <c r="E656" s="133">
        <v>0</v>
      </c>
      <c r="F656" s="133">
        <v>57301304.67</v>
      </c>
      <c r="G656" s="133">
        <v>462915024.6</v>
      </c>
      <c r="H656" s="133">
        <v>449804404.4</v>
      </c>
      <c r="I656" s="133">
        <v>0</v>
      </c>
      <c r="J656" s="134">
        <v>44190684.47</v>
      </c>
    </row>
    <row r="657" spans="1:10" ht="12" customHeight="1">
      <c r="A657" s="217" t="s">
        <v>631</v>
      </c>
      <c r="B657" s="217"/>
      <c r="C657" s="217"/>
      <c r="D657" s="217"/>
      <c r="E657" s="218">
        <v>0</v>
      </c>
      <c r="F657" s="218">
        <v>308062194</v>
      </c>
      <c r="G657" s="218">
        <v>3038246360.99</v>
      </c>
      <c r="H657" s="218">
        <v>3036608493.4</v>
      </c>
      <c r="I657" s="218">
        <v>0</v>
      </c>
      <c r="J657" s="168">
        <v>306424326.41</v>
      </c>
    </row>
    <row r="658" spans="1:10" ht="2.25" customHeight="1">
      <c r="A658" s="217"/>
      <c r="B658" s="217"/>
      <c r="C658" s="217"/>
      <c r="D658" s="217"/>
      <c r="E658" s="218"/>
      <c r="F658" s="218"/>
      <c r="G658" s="218"/>
      <c r="H658" s="218"/>
      <c r="I658" s="218"/>
      <c r="J658" s="123"/>
    </row>
    <row r="659" spans="1:10" ht="14.25" customHeight="1">
      <c r="A659" s="216" t="s">
        <v>834</v>
      </c>
      <c r="B659" s="216"/>
      <c r="C659" s="216"/>
      <c r="D659" s="216"/>
      <c r="E659" s="216"/>
      <c r="F659" s="216"/>
      <c r="G659" s="216"/>
      <c r="H659" s="216"/>
      <c r="I659" s="216"/>
      <c r="J659" s="216"/>
    </row>
    <row r="660" spans="1:10" ht="23.25" customHeight="1">
      <c r="A660" s="212" t="s">
        <v>833</v>
      </c>
      <c r="B660" s="212"/>
      <c r="C660" s="167" t="s">
        <v>832</v>
      </c>
      <c r="D660" s="167" t="s">
        <v>632</v>
      </c>
      <c r="E660" s="133">
        <v>0</v>
      </c>
      <c r="F660" s="133">
        <v>3793090740.43</v>
      </c>
      <c r="G660" s="133">
        <v>18550430226.27</v>
      </c>
      <c r="H660" s="133">
        <v>19467439125.25</v>
      </c>
      <c r="I660" s="133">
        <v>0</v>
      </c>
      <c r="J660" s="134">
        <v>4710099639.41</v>
      </c>
    </row>
    <row r="661" spans="1:10" ht="23.25" customHeight="1">
      <c r="A661" s="212" t="s">
        <v>831</v>
      </c>
      <c r="B661" s="212"/>
      <c r="C661" s="167" t="s">
        <v>830</v>
      </c>
      <c r="D661" s="167" t="s">
        <v>632</v>
      </c>
      <c r="E661" s="133">
        <v>0</v>
      </c>
      <c r="F661" s="133">
        <v>518715630.75</v>
      </c>
      <c r="G661" s="133">
        <v>514744021.21</v>
      </c>
      <c r="H661" s="133">
        <v>583978070.23</v>
      </c>
      <c r="I661" s="133">
        <v>0</v>
      </c>
      <c r="J661" s="134">
        <v>587949679.77</v>
      </c>
    </row>
    <row r="662" spans="1:10" ht="23.25" customHeight="1">
      <c r="A662" s="212" t="s">
        <v>829</v>
      </c>
      <c r="B662" s="212"/>
      <c r="C662" s="167" t="s">
        <v>828</v>
      </c>
      <c r="D662" s="167" t="s">
        <v>632</v>
      </c>
      <c r="E662" s="133">
        <v>0</v>
      </c>
      <c r="F662" s="133">
        <v>293860682.46</v>
      </c>
      <c r="G662" s="133">
        <v>888917485.44</v>
      </c>
      <c r="H662" s="133">
        <v>956947200.2</v>
      </c>
      <c r="I662" s="133">
        <v>0</v>
      </c>
      <c r="J662" s="134">
        <v>361890397.22</v>
      </c>
    </row>
    <row r="663" spans="1:10" ht="22.5" customHeight="1">
      <c r="A663" s="212" t="s">
        <v>827</v>
      </c>
      <c r="B663" s="212"/>
      <c r="C663" s="167" t="s">
        <v>826</v>
      </c>
      <c r="D663" s="167" t="s">
        <v>632</v>
      </c>
      <c r="E663" s="133">
        <v>0</v>
      </c>
      <c r="F663" s="133">
        <v>2</v>
      </c>
      <c r="G663" s="133">
        <v>12418399.96</v>
      </c>
      <c r="H663" s="133">
        <v>12418397.96</v>
      </c>
      <c r="I663" s="133">
        <v>0</v>
      </c>
      <c r="J663" s="134">
        <v>0</v>
      </c>
    </row>
    <row r="664" spans="1:10" ht="23.25" customHeight="1">
      <c r="A664" s="212" t="s">
        <v>1821</v>
      </c>
      <c r="B664" s="212"/>
      <c r="C664" s="167" t="s">
        <v>1822</v>
      </c>
      <c r="D664" s="167" t="s">
        <v>632</v>
      </c>
      <c r="E664" s="133">
        <v>0</v>
      </c>
      <c r="F664" s="133">
        <v>0</v>
      </c>
      <c r="G664" s="133">
        <v>444270.35</v>
      </c>
      <c r="H664" s="133">
        <v>444270.35</v>
      </c>
      <c r="I664" s="133">
        <v>0</v>
      </c>
      <c r="J664" s="134">
        <v>0</v>
      </c>
    </row>
    <row r="665" spans="1:10" ht="23.25" customHeight="1">
      <c r="A665" s="212" t="s">
        <v>660</v>
      </c>
      <c r="B665" s="212"/>
      <c r="C665" s="167" t="s">
        <v>825</v>
      </c>
      <c r="D665" s="167" t="s">
        <v>632</v>
      </c>
      <c r="E665" s="133">
        <v>0</v>
      </c>
      <c r="F665" s="133">
        <v>0</v>
      </c>
      <c r="G665" s="133">
        <v>116000</v>
      </c>
      <c r="H665" s="133">
        <v>116000</v>
      </c>
      <c r="I665" s="133">
        <v>0</v>
      </c>
      <c r="J665" s="134">
        <v>0</v>
      </c>
    </row>
    <row r="666" spans="1:10" ht="23.25" customHeight="1">
      <c r="A666" s="212" t="s">
        <v>824</v>
      </c>
      <c r="B666" s="212"/>
      <c r="C666" s="167" t="s">
        <v>823</v>
      </c>
      <c r="D666" s="167" t="s">
        <v>632</v>
      </c>
      <c r="E666" s="133">
        <v>0</v>
      </c>
      <c r="F666" s="133">
        <v>0</v>
      </c>
      <c r="G666" s="133">
        <v>720000</v>
      </c>
      <c r="H666" s="133">
        <v>720000</v>
      </c>
      <c r="I666" s="133">
        <v>0</v>
      </c>
      <c r="J666" s="134">
        <v>0</v>
      </c>
    </row>
    <row r="667" spans="1:10" ht="12" customHeight="1">
      <c r="A667" s="217" t="s">
        <v>631</v>
      </c>
      <c r="B667" s="217"/>
      <c r="C667" s="217"/>
      <c r="D667" s="217"/>
      <c r="E667" s="218">
        <v>0</v>
      </c>
      <c r="F667" s="218">
        <v>4605667055.64</v>
      </c>
      <c r="G667" s="218">
        <v>19967790403.23</v>
      </c>
      <c r="H667" s="218">
        <v>21022063063.99</v>
      </c>
      <c r="I667" s="218">
        <v>0</v>
      </c>
      <c r="J667" s="168">
        <v>5659939716.4</v>
      </c>
    </row>
    <row r="668" spans="1:10" ht="2.25" customHeight="1">
      <c r="A668" s="217"/>
      <c r="B668" s="217"/>
      <c r="C668" s="217"/>
      <c r="D668" s="217"/>
      <c r="E668" s="218"/>
      <c r="F668" s="218"/>
      <c r="G668" s="218"/>
      <c r="H668" s="218"/>
      <c r="I668" s="218"/>
      <c r="J668" s="123"/>
    </row>
    <row r="669" spans="1:10" ht="14.25" customHeight="1">
      <c r="A669" s="216" t="s">
        <v>822</v>
      </c>
      <c r="B669" s="216"/>
      <c r="C669" s="216"/>
      <c r="D669" s="216"/>
      <c r="E669" s="216"/>
      <c r="F669" s="216"/>
      <c r="G669" s="216"/>
      <c r="H669" s="216"/>
      <c r="I669" s="216"/>
      <c r="J669" s="216"/>
    </row>
    <row r="670" spans="1:10" ht="23.25" customHeight="1">
      <c r="A670" s="212" t="s">
        <v>459</v>
      </c>
      <c r="B670" s="212"/>
      <c r="C670" s="167" t="s">
        <v>821</v>
      </c>
      <c r="D670" s="167" t="s">
        <v>632</v>
      </c>
      <c r="E670" s="133">
        <v>0</v>
      </c>
      <c r="F670" s="133">
        <v>14340903485.93</v>
      </c>
      <c r="G670" s="133">
        <v>4310029214.11</v>
      </c>
      <c r="H670" s="133">
        <v>35019974346.48</v>
      </c>
      <c r="I670" s="133">
        <v>0</v>
      </c>
      <c r="J670" s="134">
        <v>45050848618.3</v>
      </c>
    </row>
    <row r="671" spans="1:10" ht="23.25" customHeight="1">
      <c r="A671" s="212" t="s">
        <v>820</v>
      </c>
      <c r="B671" s="212"/>
      <c r="C671" s="167" t="s">
        <v>819</v>
      </c>
      <c r="D671" s="167" t="s">
        <v>632</v>
      </c>
      <c r="E671" s="133">
        <v>0</v>
      </c>
      <c r="F671" s="133">
        <v>21519999928.59</v>
      </c>
      <c r="G671" s="133">
        <v>166729999928.59003</v>
      </c>
      <c r="H671" s="133">
        <v>167310000000</v>
      </c>
      <c r="I671" s="133">
        <v>0</v>
      </c>
      <c r="J671" s="134">
        <v>22100000000</v>
      </c>
    </row>
    <row r="672" spans="1:10" ht="12" customHeight="1">
      <c r="A672" s="217" t="s">
        <v>631</v>
      </c>
      <c r="B672" s="217"/>
      <c r="C672" s="217"/>
      <c r="D672" s="217"/>
      <c r="E672" s="218">
        <v>0</v>
      </c>
      <c r="F672" s="218">
        <v>35860903414.52</v>
      </c>
      <c r="G672" s="218">
        <v>171040029142.7</v>
      </c>
      <c r="H672" s="218">
        <v>202329974346.48</v>
      </c>
      <c r="I672" s="218">
        <v>0</v>
      </c>
      <c r="J672" s="168">
        <v>67150848618.3</v>
      </c>
    </row>
    <row r="673" spans="1:10" ht="2.25" customHeight="1">
      <c r="A673" s="217"/>
      <c r="B673" s="217"/>
      <c r="C673" s="217"/>
      <c r="D673" s="217"/>
      <c r="E673" s="218"/>
      <c r="F673" s="218"/>
      <c r="G673" s="218"/>
      <c r="H673" s="218"/>
      <c r="I673" s="218"/>
      <c r="J673" s="123"/>
    </row>
    <row r="674" spans="1:10" ht="14.25" customHeight="1">
      <c r="A674" s="216" t="s">
        <v>818</v>
      </c>
      <c r="B674" s="216"/>
      <c r="C674" s="216"/>
      <c r="D674" s="216"/>
      <c r="E674" s="216"/>
      <c r="F674" s="216"/>
      <c r="G674" s="216"/>
      <c r="H674" s="216"/>
      <c r="I674" s="216"/>
      <c r="J674" s="216"/>
    </row>
    <row r="675" spans="1:10" ht="23.25" customHeight="1">
      <c r="A675" s="212" t="s">
        <v>818</v>
      </c>
      <c r="B675" s="212"/>
      <c r="C675" s="167" t="s">
        <v>817</v>
      </c>
      <c r="D675" s="167" t="s">
        <v>632</v>
      </c>
      <c r="E675" s="133">
        <v>0</v>
      </c>
      <c r="F675" s="133">
        <v>1092594.23</v>
      </c>
      <c r="G675" s="133">
        <v>5654484580.09</v>
      </c>
      <c r="H675" s="133">
        <v>5688965902.71</v>
      </c>
      <c r="I675" s="133">
        <v>0</v>
      </c>
      <c r="J675" s="134">
        <v>35573916.85</v>
      </c>
    </row>
    <row r="676" spans="1:10" ht="12" customHeight="1">
      <c r="A676" s="217" t="s">
        <v>631</v>
      </c>
      <c r="B676" s="217"/>
      <c r="C676" s="217"/>
      <c r="D676" s="217"/>
      <c r="E676" s="218">
        <v>0</v>
      </c>
      <c r="F676" s="218">
        <v>1092594.23</v>
      </c>
      <c r="G676" s="218">
        <v>5654484580.09</v>
      </c>
      <c r="H676" s="218">
        <v>5688965902.71</v>
      </c>
      <c r="I676" s="218">
        <v>0</v>
      </c>
      <c r="J676" s="168">
        <v>35573916.85</v>
      </c>
    </row>
    <row r="677" spans="1:10" ht="2.25" customHeight="1">
      <c r="A677" s="217"/>
      <c r="B677" s="217"/>
      <c r="C677" s="217"/>
      <c r="D677" s="217"/>
      <c r="E677" s="218"/>
      <c r="F677" s="218"/>
      <c r="G677" s="218"/>
      <c r="H677" s="218"/>
      <c r="I677" s="218"/>
      <c r="J677" s="123"/>
    </row>
    <row r="678" spans="1:10" ht="14.25" customHeight="1">
      <c r="A678" s="216" t="s">
        <v>816</v>
      </c>
      <c r="B678" s="216"/>
      <c r="C678" s="216"/>
      <c r="D678" s="216"/>
      <c r="E678" s="216"/>
      <c r="F678" s="216"/>
      <c r="G678" s="216"/>
      <c r="H678" s="216"/>
      <c r="I678" s="216"/>
      <c r="J678" s="216"/>
    </row>
    <row r="679" spans="1:10" ht="23.25" customHeight="1">
      <c r="A679" s="212" t="s">
        <v>815</v>
      </c>
      <c r="B679" s="212"/>
      <c r="C679" s="167" t="s">
        <v>814</v>
      </c>
      <c r="D679" s="167" t="s">
        <v>632</v>
      </c>
      <c r="E679" s="133">
        <v>0</v>
      </c>
      <c r="F679" s="133">
        <v>75051489.28</v>
      </c>
      <c r="G679" s="133">
        <v>30408823.84</v>
      </c>
      <c r="H679" s="133">
        <v>12286697</v>
      </c>
      <c r="I679" s="133">
        <v>0</v>
      </c>
      <c r="J679" s="134">
        <v>56929362.44</v>
      </c>
    </row>
    <row r="680" spans="1:10" ht="12" customHeight="1">
      <c r="A680" s="217" t="s">
        <v>631</v>
      </c>
      <c r="B680" s="217"/>
      <c r="C680" s="217"/>
      <c r="D680" s="217"/>
      <c r="E680" s="218">
        <v>0</v>
      </c>
      <c r="F680" s="218">
        <v>75051489.28</v>
      </c>
      <c r="G680" s="218">
        <v>30408823.84</v>
      </c>
      <c r="H680" s="218">
        <v>12286697</v>
      </c>
      <c r="I680" s="218">
        <v>0</v>
      </c>
      <c r="J680" s="168">
        <v>56929362.44</v>
      </c>
    </row>
    <row r="681" spans="1:10" ht="2.25" customHeight="1">
      <c r="A681" s="217"/>
      <c r="B681" s="217"/>
      <c r="C681" s="217"/>
      <c r="D681" s="217"/>
      <c r="E681" s="218"/>
      <c r="F681" s="218"/>
      <c r="G681" s="218"/>
      <c r="H681" s="218"/>
      <c r="I681" s="218"/>
      <c r="J681" s="123"/>
    </row>
    <row r="682" spans="1:10" ht="14.25" customHeight="1">
      <c r="A682" s="216" t="s">
        <v>813</v>
      </c>
      <c r="B682" s="216"/>
      <c r="C682" s="216"/>
      <c r="D682" s="216"/>
      <c r="E682" s="216"/>
      <c r="F682" s="216"/>
      <c r="G682" s="216"/>
      <c r="H682" s="216"/>
      <c r="I682" s="216"/>
      <c r="J682" s="216"/>
    </row>
    <row r="683" spans="1:10" ht="23.25" customHeight="1">
      <c r="A683" s="212" t="s">
        <v>813</v>
      </c>
      <c r="B683" s="212"/>
      <c r="C683" s="167" t="s">
        <v>812</v>
      </c>
      <c r="D683" s="167" t="s">
        <v>632</v>
      </c>
      <c r="E683" s="133">
        <v>0</v>
      </c>
      <c r="F683" s="133">
        <v>0</v>
      </c>
      <c r="G683" s="133">
        <v>29195000</v>
      </c>
      <c r="H683" s="133">
        <v>29195000</v>
      </c>
      <c r="I683" s="133">
        <v>0</v>
      </c>
      <c r="J683" s="134">
        <v>0</v>
      </c>
    </row>
    <row r="684" spans="1:10" ht="12" customHeight="1">
      <c r="A684" s="217" t="s">
        <v>631</v>
      </c>
      <c r="B684" s="217"/>
      <c r="C684" s="217"/>
      <c r="D684" s="217"/>
      <c r="E684" s="218">
        <v>0</v>
      </c>
      <c r="F684" s="218">
        <v>0</v>
      </c>
      <c r="G684" s="218">
        <v>29195000</v>
      </c>
      <c r="H684" s="218">
        <v>29195000</v>
      </c>
      <c r="I684" s="218">
        <v>0</v>
      </c>
      <c r="J684" s="168">
        <v>0</v>
      </c>
    </row>
    <row r="685" spans="1:10" ht="2.25" customHeight="1">
      <c r="A685" s="217"/>
      <c r="B685" s="217"/>
      <c r="C685" s="217"/>
      <c r="D685" s="217"/>
      <c r="E685" s="218"/>
      <c r="F685" s="218"/>
      <c r="G685" s="218"/>
      <c r="H685" s="218"/>
      <c r="I685" s="218"/>
      <c r="J685" s="123"/>
    </row>
    <row r="686" spans="1:10" ht="14.25" customHeight="1">
      <c r="A686" s="216" t="s">
        <v>811</v>
      </c>
      <c r="B686" s="216"/>
      <c r="C686" s="216"/>
      <c r="D686" s="216"/>
      <c r="E686" s="216"/>
      <c r="F686" s="216"/>
      <c r="G686" s="216"/>
      <c r="H686" s="216"/>
      <c r="I686" s="216"/>
      <c r="J686" s="216"/>
    </row>
    <row r="687" spans="1:10" ht="23.25" customHeight="1">
      <c r="A687" s="212" t="s">
        <v>811</v>
      </c>
      <c r="B687" s="212"/>
      <c r="C687" s="167" t="s">
        <v>810</v>
      </c>
      <c r="D687" s="167" t="s">
        <v>632</v>
      </c>
      <c r="E687" s="133">
        <v>0</v>
      </c>
      <c r="F687" s="133">
        <v>9781565366.74</v>
      </c>
      <c r="G687" s="133">
        <v>8439573975.74</v>
      </c>
      <c r="H687" s="133">
        <v>18110685600</v>
      </c>
      <c r="I687" s="133">
        <v>0</v>
      </c>
      <c r="J687" s="134">
        <v>19452676991</v>
      </c>
    </row>
    <row r="688" spans="1:10" ht="23.25" customHeight="1">
      <c r="A688" s="212" t="s">
        <v>809</v>
      </c>
      <c r="B688" s="212"/>
      <c r="C688" s="167" t="s">
        <v>808</v>
      </c>
      <c r="D688" s="167" t="s">
        <v>632</v>
      </c>
      <c r="E688" s="133">
        <v>0</v>
      </c>
      <c r="F688" s="133">
        <v>2138818487.31</v>
      </c>
      <c r="G688" s="133">
        <v>2226109744.47</v>
      </c>
      <c r="H688" s="133">
        <v>3613177915.82</v>
      </c>
      <c r="I688" s="133">
        <v>0</v>
      </c>
      <c r="J688" s="134">
        <v>3525886658.66</v>
      </c>
    </row>
    <row r="689" spans="1:10" ht="12" customHeight="1">
      <c r="A689" s="217" t="s">
        <v>631</v>
      </c>
      <c r="B689" s="217"/>
      <c r="C689" s="217"/>
      <c r="D689" s="217"/>
      <c r="E689" s="218">
        <v>0</v>
      </c>
      <c r="F689" s="218">
        <v>11920383854.05</v>
      </c>
      <c r="G689" s="218">
        <v>10665683720.21</v>
      </c>
      <c r="H689" s="218">
        <v>21723863515.82</v>
      </c>
      <c r="I689" s="218">
        <v>0</v>
      </c>
      <c r="J689" s="168">
        <v>22978563649.66</v>
      </c>
    </row>
    <row r="690" spans="1:10" ht="2.25" customHeight="1">
      <c r="A690" s="217"/>
      <c r="B690" s="217"/>
      <c r="C690" s="217"/>
      <c r="D690" s="217"/>
      <c r="E690" s="218"/>
      <c r="F690" s="218"/>
      <c r="G690" s="218"/>
      <c r="H690" s="218"/>
      <c r="I690" s="218"/>
      <c r="J690" s="123"/>
    </row>
    <row r="691" spans="1:10" ht="14.25" customHeight="1">
      <c r="A691" s="216" t="s">
        <v>807</v>
      </c>
      <c r="B691" s="216"/>
      <c r="C691" s="216"/>
      <c r="D691" s="216"/>
      <c r="E691" s="216"/>
      <c r="F691" s="216"/>
      <c r="G691" s="216"/>
      <c r="H691" s="216"/>
      <c r="I691" s="216"/>
      <c r="J691" s="216"/>
    </row>
    <row r="692" spans="1:10" ht="23.25" customHeight="1">
      <c r="A692" s="212" t="s">
        <v>807</v>
      </c>
      <c r="B692" s="212"/>
      <c r="C692" s="167" t="s">
        <v>806</v>
      </c>
      <c r="D692" s="167" t="s">
        <v>632</v>
      </c>
      <c r="E692" s="133">
        <v>0</v>
      </c>
      <c r="F692" s="133">
        <v>248291505</v>
      </c>
      <c r="G692" s="133">
        <v>0</v>
      </c>
      <c r="H692" s="133">
        <v>0</v>
      </c>
      <c r="I692" s="133">
        <v>0</v>
      </c>
      <c r="J692" s="134">
        <v>248291505</v>
      </c>
    </row>
    <row r="693" spans="1:10" ht="12.75" customHeight="1">
      <c r="A693" s="217" t="s">
        <v>631</v>
      </c>
      <c r="B693" s="217"/>
      <c r="C693" s="217"/>
      <c r="D693" s="217"/>
      <c r="E693" s="218">
        <v>0</v>
      </c>
      <c r="F693" s="218">
        <v>248291505</v>
      </c>
      <c r="G693" s="218">
        <v>0</v>
      </c>
      <c r="H693" s="218">
        <v>0</v>
      </c>
      <c r="I693" s="218">
        <v>0</v>
      </c>
      <c r="J693" s="168">
        <v>248291505</v>
      </c>
    </row>
    <row r="694" spans="1:10" ht="1.5" customHeight="1">
      <c r="A694" s="217"/>
      <c r="B694" s="217"/>
      <c r="C694" s="217"/>
      <c r="D694" s="217"/>
      <c r="E694" s="218"/>
      <c r="F694" s="218"/>
      <c r="G694" s="218"/>
      <c r="H694" s="218"/>
      <c r="I694" s="218"/>
      <c r="J694" s="123"/>
    </row>
    <row r="695" spans="1:10" ht="15" customHeight="1">
      <c r="A695" s="216" t="s">
        <v>805</v>
      </c>
      <c r="B695" s="216"/>
      <c r="C695" s="216"/>
      <c r="D695" s="216"/>
      <c r="E695" s="216"/>
      <c r="F695" s="216"/>
      <c r="G695" s="216"/>
      <c r="H695" s="216"/>
      <c r="I695" s="216"/>
      <c r="J695" s="216"/>
    </row>
    <row r="696" spans="1:10" ht="22.5" customHeight="1">
      <c r="A696" s="212" t="s">
        <v>804</v>
      </c>
      <c r="B696" s="212"/>
      <c r="C696" s="167" t="s">
        <v>803</v>
      </c>
      <c r="D696" s="167" t="s">
        <v>632</v>
      </c>
      <c r="E696" s="133">
        <v>0</v>
      </c>
      <c r="F696" s="133">
        <v>388236914.95</v>
      </c>
      <c r="G696" s="133">
        <v>0</v>
      </c>
      <c r="H696" s="133">
        <v>0</v>
      </c>
      <c r="I696" s="133">
        <v>0</v>
      </c>
      <c r="J696" s="134">
        <v>388236914.95</v>
      </c>
    </row>
    <row r="697" spans="1:10" ht="12.75" customHeight="1">
      <c r="A697" s="217" t="s">
        <v>631</v>
      </c>
      <c r="B697" s="217"/>
      <c r="C697" s="217"/>
      <c r="D697" s="217"/>
      <c r="E697" s="218">
        <v>0</v>
      </c>
      <c r="F697" s="218">
        <v>388236914.95</v>
      </c>
      <c r="G697" s="218">
        <v>0</v>
      </c>
      <c r="H697" s="218">
        <v>0</v>
      </c>
      <c r="I697" s="218">
        <v>0</v>
      </c>
      <c r="J697" s="168">
        <v>388236914.95</v>
      </c>
    </row>
    <row r="698" spans="1:10" ht="2.25" customHeight="1">
      <c r="A698" s="217"/>
      <c r="B698" s="217"/>
      <c r="C698" s="217"/>
      <c r="D698" s="217"/>
      <c r="E698" s="218"/>
      <c r="F698" s="218"/>
      <c r="G698" s="218"/>
      <c r="H698" s="218"/>
      <c r="I698" s="218"/>
      <c r="J698" s="123"/>
    </row>
    <row r="699" spans="1:10" ht="14.25" customHeight="1">
      <c r="A699" s="216" t="s">
        <v>802</v>
      </c>
      <c r="B699" s="216"/>
      <c r="C699" s="216"/>
      <c r="D699" s="216"/>
      <c r="E699" s="216"/>
      <c r="F699" s="216"/>
      <c r="G699" s="216"/>
      <c r="H699" s="216"/>
      <c r="I699" s="216"/>
      <c r="J699" s="216"/>
    </row>
    <row r="700" spans="1:10" ht="22.5" customHeight="1">
      <c r="A700" s="212" t="s">
        <v>801</v>
      </c>
      <c r="B700" s="212"/>
      <c r="C700" s="167" t="s">
        <v>800</v>
      </c>
      <c r="D700" s="167" t="s">
        <v>632</v>
      </c>
      <c r="E700" s="133">
        <v>0</v>
      </c>
      <c r="F700" s="133">
        <v>3580603757.63</v>
      </c>
      <c r="G700" s="133">
        <v>31814839318.4</v>
      </c>
      <c r="H700" s="133">
        <v>33436546594.17</v>
      </c>
      <c r="I700" s="133">
        <v>0</v>
      </c>
      <c r="J700" s="134">
        <v>5202311033.4</v>
      </c>
    </row>
    <row r="701" spans="1:10" ht="12.75" customHeight="1">
      <c r="A701" s="217" t="s">
        <v>631</v>
      </c>
      <c r="B701" s="217"/>
      <c r="C701" s="217"/>
      <c r="D701" s="217"/>
      <c r="E701" s="218">
        <v>0</v>
      </c>
      <c r="F701" s="218">
        <v>3580603757.63</v>
      </c>
      <c r="G701" s="218">
        <v>31814839318.4</v>
      </c>
      <c r="H701" s="218">
        <v>33436546594.17</v>
      </c>
      <c r="I701" s="218">
        <v>0</v>
      </c>
      <c r="J701" s="168">
        <v>5202311033.4</v>
      </c>
    </row>
    <row r="702" spans="1:10" ht="2.25" customHeight="1">
      <c r="A702" s="217"/>
      <c r="B702" s="217"/>
      <c r="C702" s="217"/>
      <c r="D702" s="217"/>
      <c r="E702" s="218"/>
      <c r="F702" s="218"/>
      <c r="G702" s="218"/>
      <c r="H702" s="218"/>
      <c r="I702" s="218"/>
      <c r="J702" s="123"/>
    </row>
    <row r="703" spans="1:10" ht="14.25" customHeight="1">
      <c r="A703" s="216" t="s">
        <v>799</v>
      </c>
      <c r="B703" s="216"/>
      <c r="C703" s="216"/>
      <c r="D703" s="216"/>
      <c r="E703" s="216"/>
      <c r="F703" s="216"/>
      <c r="G703" s="216"/>
      <c r="H703" s="216"/>
      <c r="I703" s="216"/>
      <c r="J703" s="216"/>
    </row>
    <row r="704" spans="1:10" ht="23.25" customHeight="1">
      <c r="A704" s="212" t="s">
        <v>799</v>
      </c>
      <c r="B704" s="212"/>
      <c r="C704" s="167" t="s">
        <v>798</v>
      </c>
      <c r="D704" s="167" t="s">
        <v>632</v>
      </c>
      <c r="E704" s="133">
        <v>0</v>
      </c>
      <c r="F704" s="133">
        <v>14356469807.66</v>
      </c>
      <c r="G704" s="133">
        <v>0</v>
      </c>
      <c r="H704" s="133">
        <v>3580603757.63</v>
      </c>
      <c r="I704" s="133">
        <v>0</v>
      </c>
      <c r="J704" s="134">
        <v>17937073565.29</v>
      </c>
    </row>
    <row r="705" spans="1:10" ht="12" customHeight="1">
      <c r="A705" s="217" t="s">
        <v>631</v>
      </c>
      <c r="B705" s="217"/>
      <c r="C705" s="217"/>
      <c r="D705" s="217"/>
      <c r="E705" s="218">
        <v>0</v>
      </c>
      <c r="F705" s="218">
        <v>14356469807.66</v>
      </c>
      <c r="G705" s="218">
        <v>0</v>
      </c>
      <c r="H705" s="218">
        <v>3580603757.63</v>
      </c>
      <c r="I705" s="218">
        <v>0</v>
      </c>
      <c r="J705" s="168">
        <v>17937073565.29</v>
      </c>
    </row>
    <row r="706" spans="1:10" ht="2.25" customHeight="1">
      <c r="A706" s="217"/>
      <c r="B706" s="217"/>
      <c r="C706" s="217"/>
      <c r="D706" s="217"/>
      <c r="E706" s="218"/>
      <c r="F706" s="218"/>
      <c r="G706" s="218"/>
      <c r="H706" s="218"/>
      <c r="I706" s="218"/>
      <c r="J706" s="123"/>
    </row>
    <row r="707" spans="1:10" ht="14.25" customHeight="1">
      <c r="A707" s="216" t="s">
        <v>797</v>
      </c>
      <c r="B707" s="216"/>
      <c r="C707" s="216"/>
      <c r="D707" s="216"/>
      <c r="E707" s="216"/>
      <c r="F707" s="216"/>
      <c r="G707" s="216"/>
      <c r="H707" s="216"/>
      <c r="I707" s="216"/>
      <c r="J707" s="216"/>
    </row>
    <row r="708" spans="1:10" ht="23.25" customHeight="1">
      <c r="A708" s="212" t="s">
        <v>796</v>
      </c>
      <c r="B708" s="212"/>
      <c r="C708" s="167" t="s">
        <v>795</v>
      </c>
      <c r="D708" s="167" t="s">
        <v>632</v>
      </c>
      <c r="E708" s="133">
        <v>0</v>
      </c>
      <c r="F708" s="133">
        <v>0</v>
      </c>
      <c r="G708" s="133">
        <v>936181818.16</v>
      </c>
      <c r="H708" s="133">
        <v>936181818.16</v>
      </c>
      <c r="I708" s="133">
        <v>0</v>
      </c>
      <c r="J708" s="134">
        <v>0</v>
      </c>
    </row>
    <row r="709" spans="1:10" ht="23.25" customHeight="1">
      <c r="A709" s="212" t="s">
        <v>794</v>
      </c>
      <c r="B709" s="212"/>
      <c r="C709" s="167" t="s">
        <v>793</v>
      </c>
      <c r="D709" s="167" t="s">
        <v>632</v>
      </c>
      <c r="E709" s="133">
        <v>0</v>
      </c>
      <c r="F709" s="133">
        <v>0</v>
      </c>
      <c r="G709" s="133">
        <v>1130676903.88</v>
      </c>
      <c r="H709" s="133">
        <v>1130676903.88</v>
      </c>
      <c r="I709" s="133">
        <v>0</v>
      </c>
      <c r="J709" s="134">
        <v>0</v>
      </c>
    </row>
    <row r="710" spans="1:10" ht="22.5" customHeight="1">
      <c r="A710" s="212" t="s">
        <v>792</v>
      </c>
      <c r="B710" s="212"/>
      <c r="C710" s="167" t="s">
        <v>791</v>
      </c>
      <c r="D710" s="167" t="s">
        <v>632</v>
      </c>
      <c r="E710" s="133">
        <v>0</v>
      </c>
      <c r="F710" s="133">
        <v>0</v>
      </c>
      <c r="G710" s="133">
        <v>2407383261.26</v>
      </c>
      <c r="H710" s="133">
        <v>2407383261.26</v>
      </c>
      <c r="I710" s="133">
        <v>0</v>
      </c>
      <c r="J710" s="134">
        <v>0</v>
      </c>
    </row>
    <row r="711" spans="1:10" ht="23.25" customHeight="1">
      <c r="A711" s="212" t="s">
        <v>790</v>
      </c>
      <c r="B711" s="212"/>
      <c r="C711" s="167" t="s">
        <v>789</v>
      </c>
      <c r="D711" s="167" t="s">
        <v>632</v>
      </c>
      <c r="E711" s="133">
        <v>0</v>
      </c>
      <c r="F711" s="133">
        <v>0</v>
      </c>
      <c r="G711" s="133">
        <v>146573455040.28998</v>
      </c>
      <c r="H711" s="133">
        <v>146573455040.28998</v>
      </c>
      <c r="I711" s="133">
        <v>0</v>
      </c>
      <c r="J711" s="134">
        <v>0</v>
      </c>
    </row>
    <row r="712" spans="1:10" ht="23.25" customHeight="1">
      <c r="A712" s="212" t="s">
        <v>788</v>
      </c>
      <c r="B712" s="212"/>
      <c r="C712" s="167" t="s">
        <v>787</v>
      </c>
      <c r="D712" s="167" t="s">
        <v>632</v>
      </c>
      <c r="E712" s="133">
        <v>0</v>
      </c>
      <c r="F712" s="133">
        <v>0</v>
      </c>
      <c r="G712" s="133">
        <v>32964976657.98</v>
      </c>
      <c r="H712" s="133">
        <v>32964976657.98</v>
      </c>
      <c r="I712" s="133">
        <v>0</v>
      </c>
      <c r="J712" s="134">
        <v>0</v>
      </c>
    </row>
    <row r="713" spans="1:10" ht="23.25" customHeight="1">
      <c r="A713" s="212" t="s">
        <v>786</v>
      </c>
      <c r="B713" s="212"/>
      <c r="C713" s="167" t="s">
        <v>785</v>
      </c>
      <c r="D713" s="167" t="s">
        <v>632</v>
      </c>
      <c r="E713" s="133">
        <v>0</v>
      </c>
      <c r="F713" s="133">
        <v>0</v>
      </c>
      <c r="G713" s="133">
        <v>454234440</v>
      </c>
      <c r="H713" s="133">
        <v>454234440</v>
      </c>
      <c r="I713" s="133">
        <v>0</v>
      </c>
      <c r="J713" s="134">
        <v>0</v>
      </c>
    </row>
    <row r="714" spans="1:10" ht="22.5" customHeight="1">
      <c r="A714" s="212" t="s">
        <v>784</v>
      </c>
      <c r="B714" s="212"/>
      <c r="C714" s="167" t="s">
        <v>783</v>
      </c>
      <c r="D714" s="167" t="s">
        <v>632</v>
      </c>
      <c r="E714" s="133">
        <v>0</v>
      </c>
      <c r="F714" s="133">
        <v>0</v>
      </c>
      <c r="G714" s="133">
        <v>3803752547.55</v>
      </c>
      <c r="H714" s="133">
        <v>3803752547.55</v>
      </c>
      <c r="I714" s="133">
        <v>0</v>
      </c>
      <c r="J714" s="134">
        <v>0</v>
      </c>
    </row>
    <row r="715" spans="1:10" ht="12.75" customHeight="1">
      <c r="A715" s="217" t="s">
        <v>631</v>
      </c>
      <c r="B715" s="217"/>
      <c r="C715" s="217"/>
      <c r="D715" s="217"/>
      <c r="E715" s="218">
        <v>0</v>
      </c>
      <c r="F715" s="218">
        <v>0</v>
      </c>
      <c r="G715" s="218">
        <v>188270660669.12</v>
      </c>
      <c r="H715" s="218">
        <v>188270660669.12</v>
      </c>
      <c r="I715" s="218">
        <v>0</v>
      </c>
      <c r="J715" s="168">
        <v>0</v>
      </c>
    </row>
    <row r="716" spans="1:10" ht="2.25" customHeight="1">
      <c r="A716" s="217"/>
      <c r="B716" s="217"/>
      <c r="C716" s="217"/>
      <c r="D716" s="217"/>
      <c r="E716" s="218"/>
      <c r="F716" s="218"/>
      <c r="G716" s="218"/>
      <c r="H716" s="218"/>
      <c r="I716" s="218"/>
      <c r="J716" s="123"/>
    </row>
    <row r="717" spans="1:10" ht="14.25" customHeight="1">
      <c r="A717" s="216" t="s">
        <v>368</v>
      </c>
      <c r="B717" s="216"/>
      <c r="C717" s="216"/>
      <c r="D717" s="216"/>
      <c r="E717" s="216"/>
      <c r="F717" s="216"/>
      <c r="G717" s="216"/>
      <c r="H717" s="216"/>
      <c r="I717" s="216"/>
      <c r="J717" s="216"/>
    </row>
    <row r="718" spans="1:10" ht="23.25" customHeight="1">
      <c r="A718" s="212" t="s">
        <v>368</v>
      </c>
      <c r="B718" s="212"/>
      <c r="C718" s="167" t="s">
        <v>782</v>
      </c>
      <c r="D718" s="167" t="s">
        <v>632</v>
      </c>
      <c r="E718" s="133">
        <v>0</v>
      </c>
      <c r="F718" s="133">
        <v>0</v>
      </c>
      <c r="G718" s="133">
        <v>6268795100.46</v>
      </c>
      <c r="H718" s="133">
        <v>6268795100.46</v>
      </c>
      <c r="I718" s="133">
        <v>0</v>
      </c>
      <c r="J718" s="134">
        <v>0</v>
      </c>
    </row>
    <row r="719" spans="1:10" ht="12" customHeight="1">
      <c r="A719" s="217" t="s">
        <v>631</v>
      </c>
      <c r="B719" s="217"/>
      <c r="C719" s="217"/>
      <c r="D719" s="217"/>
      <c r="E719" s="218">
        <v>0</v>
      </c>
      <c r="F719" s="218">
        <v>0</v>
      </c>
      <c r="G719" s="218">
        <v>6268795100.46</v>
      </c>
      <c r="H719" s="218">
        <v>6268795100.46</v>
      </c>
      <c r="I719" s="218">
        <v>0</v>
      </c>
      <c r="J719" s="168">
        <v>0</v>
      </c>
    </row>
    <row r="720" spans="1:10" ht="2.25" customHeight="1">
      <c r="A720" s="217"/>
      <c r="B720" s="217"/>
      <c r="C720" s="217"/>
      <c r="D720" s="217"/>
      <c r="E720" s="218"/>
      <c r="F720" s="218"/>
      <c r="G720" s="218"/>
      <c r="H720" s="218"/>
      <c r="I720" s="218"/>
      <c r="J720" s="123"/>
    </row>
    <row r="721" spans="1:10" ht="14.25" customHeight="1">
      <c r="A721" s="216" t="s">
        <v>368</v>
      </c>
      <c r="B721" s="216"/>
      <c r="C721" s="216"/>
      <c r="D721" s="216"/>
      <c r="E721" s="216"/>
      <c r="F721" s="216"/>
      <c r="G721" s="216"/>
      <c r="H721" s="216"/>
      <c r="I721" s="216"/>
      <c r="J721" s="216"/>
    </row>
    <row r="722" spans="1:10" ht="23.25" customHeight="1">
      <c r="A722" s="212" t="s">
        <v>781</v>
      </c>
      <c r="B722" s="212"/>
      <c r="C722" s="167" t="s">
        <v>780</v>
      </c>
      <c r="D722" s="167" t="s">
        <v>632</v>
      </c>
      <c r="E722" s="133">
        <v>0</v>
      </c>
      <c r="F722" s="133">
        <v>0</v>
      </c>
      <c r="G722" s="133">
        <v>63118181.82</v>
      </c>
      <c r="H722" s="133">
        <v>63118181.82</v>
      </c>
      <c r="I722" s="133">
        <v>0</v>
      </c>
      <c r="J722" s="134">
        <v>0</v>
      </c>
    </row>
    <row r="723" spans="1:10" ht="12" customHeight="1">
      <c r="A723" s="217" t="s">
        <v>631</v>
      </c>
      <c r="B723" s="217"/>
      <c r="C723" s="217"/>
      <c r="D723" s="217"/>
      <c r="E723" s="218">
        <v>0</v>
      </c>
      <c r="F723" s="218">
        <v>0</v>
      </c>
      <c r="G723" s="218">
        <v>63118181.82</v>
      </c>
      <c r="H723" s="218">
        <v>63118181.82</v>
      </c>
      <c r="I723" s="218">
        <v>0</v>
      </c>
      <c r="J723" s="168">
        <v>0</v>
      </c>
    </row>
    <row r="724" spans="1:10" ht="2.25" customHeight="1">
      <c r="A724" s="217"/>
      <c r="B724" s="217"/>
      <c r="C724" s="217"/>
      <c r="D724" s="217"/>
      <c r="E724" s="218"/>
      <c r="F724" s="218"/>
      <c r="G724" s="218"/>
      <c r="H724" s="218"/>
      <c r="I724" s="218"/>
      <c r="J724" s="123"/>
    </row>
    <row r="725" spans="1:10" ht="14.25" customHeight="1">
      <c r="A725" s="216" t="s">
        <v>368</v>
      </c>
      <c r="B725" s="216"/>
      <c r="C725" s="216"/>
      <c r="D725" s="216"/>
      <c r="E725" s="216"/>
      <c r="F725" s="216"/>
      <c r="G725" s="216"/>
      <c r="H725" s="216"/>
      <c r="I725" s="216"/>
      <c r="J725" s="216"/>
    </row>
    <row r="726" spans="1:10" ht="23.25" customHeight="1">
      <c r="A726" s="212" t="s">
        <v>779</v>
      </c>
      <c r="B726" s="212"/>
      <c r="C726" s="167" t="s">
        <v>778</v>
      </c>
      <c r="D726" s="167" t="s">
        <v>632</v>
      </c>
      <c r="E726" s="133">
        <v>0</v>
      </c>
      <c r="F726" s="133">
        <v>0</v>
      </c>
      <c r="G726" s="133">
        <v>11977272.73</v>
      </c>
      <c r="H726" s="133">
        <v>11977272.73</v>
      </c>
      <c r="I726" s="133">
        <v>0</v>
      </c>
      <c r="J726" s="134">
        <v>0</v>
      </c>
    </row>
    <row r="727" spans="1:10" ht="12" customHeight="1">
      <c r="A727" s="217" t="s">
        <v>631</v>
      </c>
      <c r="B727" s="217"/>
      <c r="C727" s="217"/>
      <c r="D727" s="217"/>
      <c r="E727" s="218">
        <v>0</v>
      </c>
      <c r="F727" s="218">
        <v>0</v>
      </c>
      <c r="G727" s="218">
        <v>11977272.73</v>
      </c>
      <c r="H727" s="218">
        <v>11977272.73</v>
      </c>
      <c r="I727" s="218">
        <v>0</v>
      </c>
      <c r="J727" s="168">
        <v>0</v>
      </c>
    </row>
    <row r="728" spans="1:10" ht="2.25" customHeight="1">
      <c r="A728" s="217"/>
      <c r="B728" s="217"/>
      <c r="C728" s="217"/>
      <c r="D728" s="217"/>
      <c r="E728" s="218"/>
      <c r="F728" s="218"/>
      <c r="G728" s="218"/>
      <c r="H728" s="218"/>
      <c r="I728" s="218"/>
      <c r="J728" s="123"/>
    </row>
    <row r="729" spans="1:10" ht="14.25" customHeight="1">
      <c r="A729" s="216" t="s">
        <v>777</v>
      </c>
      <c r="B729" s="216"/>
      <c r="C729" s="216"/>
      <c r="D729" s="216"/>
      <c r="E729" s="216"/>
      <c r="F729" s="216"/>
      <c r="G729" s="216"/>
      <c r="H729" s="216"/>
      <c r="I729" s="216"/>
      <c r="J729" s="216"/>
    </row>
    <row r="730" spans="1:10" ht="23.25" customHeight="1">
      <c r="A730" s="212" t="s">
        <v>776</v>
      </c>
      <c r="B730" s="212"/>
      <c r="C730" s="167" t="s">
        <v>775</v>
      </c>
      <c r="D730" s="167" t="s">
        <v>632</v>
      </c>
      <c r="E730" s="133">
        <v>0</v>
      </c>
      <c r="F730" s="133">
        <v>0</v>
      </c>
      <c r="G730" s="133">
        <v>10813424.82</v>
      </c>
      <c r="H730" s="133">
        <v>10813424.82</v>
      </c>
      <c r="I730" s="133">
        <v>0</v>
      </c>
      <c r="J730" s="134">
        <v>0</v>
      </c>
    </row>
    <row r="731" spans="1:10" ht="12" customHeight="1">
      <c r="A731" s="217" t="s">
        <v>631</v>
      </c>
      <c r="B731" s="217"/>
      <c r="C731" s="217"/>
      <c r="D731" s="217"/>
      <c r="E731" s="218">
        <v>0</v>
      </c>
      <c r="F731" s="218">
        <v>0</v>
      </c>
      <c r="G731" s="218">
        <v>10813424.82</v>
      </c>
      <c r="H731" s="218">
        <v>10813424.82</v>
      </c>
      <c r="I731" s="218">
        <v>0</v>
      </c>
      <c r="J731" s="168">
        <v>0</v>
      </c>
    </row>
    <row r="732" spans="1:10" ht="2.25" customHeight="1">
      <c r="A732" s="217"/>
      <c r="B732" s="217"/>
      <c r="C732" s="217"/>
      <c r="D732" s="217"/>
      <c r="E732" s="218"/>
      <c r="F732" s="218"/>
      <c r="G732" s="218"/>
      <c r="H732" s="218"/>
      <c r="I732" s="218"/>
      <c r="J732" s="123"/>
    </row>
    <row r="733" spans="1:10" ht="14.25" customHeight="1">
      <c r="A733" s="216" t="s">
        <v>774</v>
      </c>
      <c r="B733" s="216"/>
      <c r="C733" s="216"/>
      <c r="D733" s="216"/>
      <c r="E733" s="216"/>
      <c r="F733" s="216"/>
      <c r="G733" s="216"/>
      <c r="H733" s="216"/>
      <c r="I733" s="216"/>
      <c r="J733" s="216"/>
    </row>
    <row r="734" spans="1:10" ht="23.25" customHeight="1">
      <c r="A734" s="212" t="s">
        <v>703</v>
      </c>
      <c r="B734" s="212"/>
      <c r="C734" s="167" t="s">
        <v>773</v>
      </c>
      <c r="D734" s="167" t="s">
        <v>632</v>
      </c>
      <c r="E734" s="133">
        <v>0</v>
      </c>
      <c r="F734" s="133">
        <v>0</v>
      </c>
      <c r="G734" s="133">
        <v>27368.11</v>
      </c>
      <c r="H734" s="133">
        <v>27368.11</v>
      </c>
      <c r="I734" s="133">
        <v>0</v>
      </c>
      <c r="J734" s="134">
        <v>0</v>
      </c>
    </row>
    <row r="735" spans="1:10" ht="12.75" customHeight="1">
      <c r="A735" s="217" t="s">
        <v>631</v>
      </c>
      <c r="B735" s="217"/>
      <c r="C735" s="217"/>
      <c r="D735" s="217"/>
      <c r="E735" s="218">
        <v>0</v>
      </c>
      <c r="F735" s="218">
        <v>0</v>
      </c>
      <c r="G735" s="218">
        <v>27368.11</v>
      </c>
      <c r="H735" s="218">
        <v>27368.11</v>
      </c>
      <c r="I735" s="218">
        <v>0</v>
      </c>
      <c r="J735" s="168">
        <v>0</v>
      </c>
    </row>
    <row r="736" spans="1:10" ht="1.5" customHeight="1">
      <c r="A736" s="217"/>
      <c r="B736" s="217"/>
      <c r="C736" s="217"/>
      <c r="D736" s="217"/>
      <c r="E736" s="218"/>
      <c r="F736" s="218"/>
      <c r="G736" s="218"/>
      <c r="H736" s="218"/>
      <c r="I736" s="218"/>
      <c r="J736" s="123"/>
    </row>
    <row r="737" spans="1:10" ht="15" customHeight="1">
      <c r="A737" s="216" t="s">
        <v>772</v>
      </c>
      <c r="B737" s="216"/>
      <c r="C737" s="216"/>
      <c r="D737" s="216"/>
      <c r="E737" s="216"/>
      <c r="F737" s="216"/>
      <c r="G737" s="216"/>
      <c r="H737" s="216"/>
      <c r="I737" s="216"/>
      <c r="J737" s="216"/>
    </row>
    <row r="738" spans="1:10" ht="22.5" customHeight="1">
      <c r="A738" s="212" t="s">
        <v>772</v>
      </c>
      <c r="B738" s="212"/>
      <c r="C738" s="167" t="s">
        <v>771</v>
      </c>
      <c r="D738" s="167" t="s">
        <v>632</v>
      </c>
      <c r="E738" s="133">
        <v>0</v>
      </c>
      <c r="F738" s="133">
        <v>0</v>
      </c>
      <c r="G738" s="133">
        <v>6018355901.52</v>
      </c>
      <c r="H738" s="133">
        <v>6018355901.52</v>
      </c>
      <c r="I738" s="133">
        <v>0</v>
      </c>
      <c r="J738" s="134">
        <v>0</v>
      </c>
    </row>
    <row r="739" spans="1:10" ht="23.25" customHeight="1">
      <c r="A739" s="212" t="s">
        <v>770</v>
      </c>
      <c r="B739" s="212"/>
      <c r="C739" s="167" t="s">
        <v>769</v>
      </c>
      <c r="D739" s="167" t="s">
        <v>632</v>
      </c>
      <c r="E739" s="133">
        <v>0</v>
      </c>
      <c r="F739" s="133">
        <v>0</v>
      </c>
      <c r="G739" s="133">
        <v>238482519.34</v>
      </c>
      <c r="H739" s="133">
        <v>238482519.34</v>
      </c>
      <c r="I739" s="133">
        <v>0</v>
      </c>
      <c r="J739" s="134">
        <v>0</v>
      </c>
    </row>
    <row r="740" spans="1:10" ht="23.25" customHeight="1">
      <c r="A740" s="212" t="s">
        <v>768</v>
      </c>
      <c r="B740" s="212"/>
      <c r="C740" s="167" t="s">
        <v>767</v>
      </c>
      <c r="D740" s="167" t="s">
        <v>632</v>
      </c>
      <c r="E740" s="133">
        <v>0</v>
      </c>
      <c r="F740" s="133">
        <v>0</v>
      </c>
      <c r="G740" s="133">
        <v>667059546.26</v>
      </c>
      <c r="H740" s="133">
        <v>667059546.26</v>
      </c>
      <c r="I740" s="133">
        <v>0</v>
      </c>
      <c r="J740" s="134">
        <v>0</v>
      </c>
    </row>
    <row r="741" spans="1:10" ht="23.25" customHeight="1">
      <c r="A741" s="212" t="s">
        <v>766</v>
      </c>
      <c r="B741" s="212"/>
      <c r="C741" s="167" t="s">
        <v>765</v>
      </c>
      <c r="D741" s="167" t="s">
        <v>632</v>
      </c>
      <c r="E741" s="133">
        <v>0</v>
      </c>
      <c r="F741" s="133">
        <v>0</v>
      </c>
      <c r="G741" s="133">
        <v>1552055605.17</v>
      </c>
      <c r="H741" s="133">
        <v>1552055605.17</v>
      </c>
      <c r="I741" s="133">
        <v>0</v>
      </c>
      <c r="J741" s="134">
        <v>0</v>
      </c>
    </row>
    <row r="742" spans="1:10" ht="22.5" customHeight="1">
      <c r="A742" s="212" t="s">
        <v>764</v>
      </c>
      <c r="B742" s="212"/>
      <c r="C742" s="167" t="s">
        <v>763</v>
      </c>
      <c r="D742" s="167" t="s">
        <v>632</v>
      </c>
      <c r="E742" s="133">
        <v>0</v>
      </c>
      <c r="F742" s="133">
        <v>0</v>
      </c>
      <c r="G742" s="133">
        <v>158856551727.84</v>
      </c>
      <c r="H742" s="133">
        <v>158856551727.84</v>
      </c>
      <c r="I742" s="133">
        <v>0</v>
      </c>
      <c r="J742" s="134">
        <v>0</v>
      </c>
    </row>
    <row r="743" spans="1:10" ht="23.25" customHeight="1">
      <c r="A743" s="212" t="s">
        <v>762</v>
      </c>
      <c r="B743" s="212"/>
      <c r="C743" s="167" t="s">
        <v>761</v>
      </c>
      <c r="D743" s="167" t="s">
        <v>632</v>
      </c>
      <c r="E743" s="133">
        <v>0</v>
      </c>
      <c r="F743" s="133">
        <v>0</v>
      </c>
      <c r="G743" s="133">
        <v>9662551021.3</v>
      </c>
      <c r="H743" s="133">
        <v>9662551021.3</v>
      </c>
      <c r="I743" s="133">
        <v>0</v>
      </c>
      <c r="J743" s="134">
        <v>0</v>
      </c>
    </row>
    <row r="744" spans="1:10" ht="23.25" customHeight="1">
      <c r="A744" s="212" t="s">
        <v>760</v>
      </c>
      <c r="B744" s="212"/>
      <c r="C744" s="167" t="s">
        <v>759</v>
      </c>
      <c r="D744" s="167" t="s">
        <v>632</v>
      </c>
      <c r="E744" s="133">
        <v>0</v>
      </c>
      <c r="F744" s="133">
        <v>0</v>
      </c>
      <c r="G744" s="133">
        <v>855753426.39</v>
      </c>
      <c r="H744" s="133">
        <v>855753426.39</v>
      </c>
      <c r="I744" s="133">
        <v>0</v>
      </c>
      <c r="J744" s="134">
        <v>0</v>
      </c>
    </row>
    <row r="745" spans="1:10" ht="23.25" customHeight="1">
      <c r="A745" s="212" t="s">
        <v>758</v>
      </c>
      <c r="B745" s="212"/>
      <c r="C745" s="167" t="s">
        <v>757</v>
      </c>
      <c r="D745" s="167" t="s">
        <v>632</v>
      </c>
      <c r="E745" s="133">
        <v>0</v>
      </c>
      <c r="F745" s="133">
        <v>0</v>
      </c>
      <c r="G745" s="133">
        <v>285540094.18</v>
      </c>
      <c r="H745" s="133">
        <v>285540094.18</v>
      </c>
      <c r="I745" s="133">
        <v>0</v>
      </c>
      <c r="J745" s="134">
        <v>0</v>
      </c>
    </row>
    <row r="746" spans="1:10" ht="12" customHeight="1">
      <c r="A746" s="217" t="s">
        <v>631</v>
      </c>
      <c r="B746" s="217"/>
      <c r="C746" s="217"/>
      <c r="D746" s="217"/>
      <c r="E746" s="218">
        <v>0</v>
      </c>
      <c r="F746" s="218">
        <v>0</v>
      </c>
      <c r="G746" s="218">
        <v>178136349842</v>
      </c>
      <c r="H746" s="218">
        <v>178136349842</v>
      </c>
      <c r="I746" s="218">
        <v>0</v>
      </c>
      <c r="J746" s="168">
        <v>0</v>
      </c>
    </row>
    <row r="747" spans="1:10" ht="2.25" customHeight="1">
      <c r="A747" s="217"/>
      <c r="B747" s="217"/>
      <c r="C747" s="217"/>
      <c r="D747" s="217"/>
      <c r="E747" s="218"/>
      <c r="F747" s="218"/>
      <c r="G747" s="218"/>
      <c r="H747" s="218"/>
      <c r="I747" s="218"/>
      <c r="J747" s="123"/>
    </row>
    <row r="748" spans="1:10" ht="14.25" customHeight="1">
      <c r="A748" s="216" t="s">
        <v>756</v>
      </c>
      <c r="B748" s="216"/>
      <c r="C748" s="216"/>
      <c r="D748" s="216"/>
      <c r="E748" s="216"/>
      <c r="F748" s="216"/>
      <c r="G748" s="216"/>
      <c r="H748" s="216"/>
      <c r="I748" s="216"/>
      <c r="J748" s="216"/>
    </row>
    <row r="749" spans="1:10" ht="23.25" customHeight="1">
      <c r="A749" s="212" t="s">
        <v>756</v>
      </c>
      <c r="B749" s="212"/>
      <c r="C749" s="167" t="s">
        <v>755</v>
      </c>
      <c r="D749" s="167" t="s">
        <v>632</v>
      </c>
      <c r="E749" s="133">
        <v>0</v>
      </c>
      <c r="F749" s="133">
        <v>0</v>
      </c>
      <c r="G749" s="133">
        <v>450027425.97</v>
      </c>
      <c r="H749" s="133">
        <v>450027425.97</v>
      </c>
      <c r="I749" s="133">
        <v>0</v>
      </c>
      <c r="J749" s="134">
        <v>0</v>
      </c>
    </row>
    <row r="750" spans="1:10" ht="23.25" customHeight="1">
      <c r="A750" s="212" t="s">
        <v>754</v>
      </c>
      <c r="B750" s="212"/>
      <c r="C750" s="167" t="s">
        <v>753</v>
      </c>
      <c r="D750" s="167" t="s">
        <v>632</v>
      </c>
      <c r="E750" s="133">
        <v>0</v>
      </c>
      <c r="F750" s="133">
        <v>0</v>
      </c>
      <c r="G750" s="133">
        <v>3356392.24</v>
      </c>
      <c r="H750" s="133">
        <v>3356392.24</v>
      </c>
      <c r="I750" s="133">
        <v>0</v>
      </c>
      <c r="J750" s="134">
        <v>0</v>
      </c>
    </row>
    <row r="751" spans="1:10" ht="22.5" customHeight="1">
      <c r="A751" s="212" t="s">
        <v>752</v>
      </c>
      <c r="B751" s="212"/>
      <c r="C751" s="167" t="s">
        <v>751</v>
      </c>
      <c r="D751" s="167" t="s">
        <v>632</v>
      </c>
      <c r="E751" s="133">
        <v>0</v>
      </c>
      <c r="F751" s="133">
        <v>0</v>
      </c>
      <c r="G751" s="133">
        <v>45321444.8</v>
      </c>
      <c r="H751" s="133">
        <v>45321444.8</v>
      </c>
      <c r="I751" s="133">
        <v>0</v>
      </c>
      <c r="J751" s="134">
        <v>0</v>
      </c>
    </row>
    <row r="752" spans="1:10" ht="23.25" customHeight="1">
      <c r="A752" s="212" t="s">
        <v>750</v>
      </c>
      <c r="B752" s="212"/>
      <c r="C752" s="167" t="s">
        <v>749</v>
      </c>
      <c r="D752" s="167" t="s">
        <v>632</v>
      </c>
      <c r="E752" s="133">
        <v>0</v>
      </c>
      <c r="F752" s="133">
        <v>0</v>
      </c>
      <c r="G752" s="133">
        <v>19555917</v>
      </c>
      <c r="H752" s="133">
        <v>19555917</v>
      </c>
      <c r="I752" s="133">
        <v>0</v>
      </c>
      <c r="J752" s="134">
        <v>0</v>
      </c>
    </row>
    <row r="753" spans="1:10" ht="23.25" customHeight="1">
      <c r="A753" s="212" t="s">
        <v>748</v>
      </c>
      <c r="B753" s="212"/>
      <c r="C753" s="167" t="s">
        <v>747</v>
      </c>
      <c r="D753" s="167" t="s">
        <v>632</v>
      </c>
      <c r="E753" s="133">
        <v>0</v>
      </c>
      <c r="F753" s="133">
        <v>0</v>
      </c>
      <c r="G753" s="133">
        <v>21945090.97</v>
      </c>
      <c r="H753" s="133">
        <v>21945090.97</v>
      </c>
      <c r="I753" s="133">
        <v>0</v>
      </c>
      <c r="J753" s="134">
        <v>0</v>
      </c>
    </row>
    <row r="754" spans="1:10" ht="23.25" customHeight="1">
      <c r="A754" s="212" t="s">
        <v>746</v>
      </c>
      <c r="B754" s="212"/>
      <c r="C754" s="167" t="s">
        <v>745</v>
      </c>
      <c r="D754" s="167" t="s">
        <v>632</v>
      </c>
      <c r="E754" s="133">
        <v>0</v>
      </c>
      <c r="F754" s="133">
        <v>0</v>
      </c>
      <c r="G754" s="133">
        <v>37094940.56</v>
      </c>
      <c r="H754" s="133">
        <v>37094940.56</v>
      </c>
      <c r="I754" s="133">
        <v>0</v>
      </c>
      <c r="J754" s="134">
        <v>0</v>
      </c>
    </row>
    <row r="755" spans="1:10" ht="22.5" customHeight="1">
      <c r="A755" s="212" t="s">
        <v>744</v>
      </c>
      <c r="B755" s="212"/>
      <c r="C755" s="167" t="s">
        <v>743</v>
      </c>
      <c r="D755" s="167" t="s">
        <v>632</v>
      </c>
      <c r="E755" s="133">
        <v>0</v>
      </c>
      <c r="F755" s="133">
        <v>0</v>
      </c>
      <c r="G755" s="133">
        <v>3406614.21</v>
      </c>
      <c r="H755" s="133">
        <v>3406614.21</v>
      </c>
      <c r="I755" s="133">
        <v>0</v>
      </c>
      <c r="J755" s="134">
        <v>0</v>
      </c>
    </row>
    <row r="756" spans="1:10" ht="12.75" customHeight="1">
      <c r="A756" s="217" t="s">
        <v>631</v>
      </c>
      <c r="B756" s="217"/>
      <c r="C756" s="217"/>
      <c r="D756" s="217"/>
      <c r="E756" s="218">
        <v>0</v>
      </c>
      <c r="F756" s="218">
        <v>0</v>
      </c>
      <c r="G756" s="218">
        <v>580707825.75</v>
      </c>
      <c r="H756" s="218">
        <v>580707825.75</v>
      </c>
      <c r="I756" s="218">
        <v>0</v>
      </c>
      <c r="J756" s="168">
        <v>0</v>
      </c>
    </row>
    <row r="757" spans="1:10" ht="2.25" customHeight="1">
      <c r="A757" s="217"/>
      <c r="B757" s="217"/>
      <c r="C757" s="217"/>
      <c r="D757" s="217"/>
      <c r="E757" s="218"/>
      <c r="F757" s="218"/>
      <c r="G757" s="218"/>
      <c r="H757" s="218"/>
      <c r="I757" s="218"/>
      <c r="J757" s="123"/>
    </row>
    <row r="758" spans="1:10" ht="14.25" customHeight="1">
      <c r="A758" s="216" t="s">
        <v>742</v>
      </c>
      <c r="B758" s="216"/>
      <c r="C758" s="216"/>
      <c r="D758" s="216"/>
      <c r="E758" s="216"/>
      <c r="F758" s="216"/>
      <c r="G758" s="216"/>
      <c r="H758" s="216"/>
      <c r="I758" s="216"/>
      <c r="J758" s="216"/>
    </row>
    <row r="759" spans="1:10" ht="23.25" customHeight="1">
      <c r="A759" s="212" t="s">
        <v>741</v>
      </c>
      <c r="B759" s="212"/>
      <c r="C759" s="167" t="s">
        <v>740</v>
      </c>
      <c r="D759" s="167" t="s">
        <v>632</v>
      </c>
      <c r="E759" s="133">
        <v>0</v>
      </c>
      <c r="F759" s="133">
        <v>0</v>
      </c>
      <c r="G759" s="133">
        <v>91049561.15</v>
      </c>
      <c r="H759" s="133">
        <v>91049561.15</v>
      </c>
      <c r="I759" s="133">
        <v>0</v>
      </c>
      <c r="J759" s="134">
        <v>0</v>
      </c>
    </row>
    <row r="760" spans="1:10" ht="12" customHeight="1">
      <c r="A760" s="217" t="s">
        <v>631</v>
      </c>
      <c r="B760" s="217"/>
      <c r="C760" s="217"/>
      <c r="D760" s="217"/>
      <c r="E760" s="218">
        <v>0</v>
      </c>
      <c r="F760" s="218">
        <v>0</v>
      </c>
      <c r="G760" s="218">
        <v>91049561.15</v>
      </c>
      <c r="H760" s="218">
        <v>91049561.15</v>
      </c>
      <c r="I760" s="218">
        <v>0</v>
      </c>
      <c r="J760" s="168">
        <v>0</v>
      </c>
    </row>
    <row r="761" spans="1:10" ht="2.25" customHeight="1">
      <c r="A761" s="217"/>
      <c r="B761" s="217"/>
      <c r="C761" s="217"/>
      <c r="D761" s="217"/>
      <c r="E761" s="218"/>
      <c r="F761" s="218"/>
      <c r="G761" s="218"/>
      <c r="H761" s="218"/>
      <c r="I761" s="218"/>
      <c r="J761" s="123"/>
    </row>
    <row r="762" spans="1:10" ht="14.25" customHeight="1">
      <c r="A762" s="216" t="s">
        <v>739</v>
      </c>
      <c r="B762" s="216"/>
      <c r="C762" s="216"/>
      <c r="D762" s="216"/>
      <c r="E762" s="216"/>
      <c r="F762" s="216"/>
      <c r="G762" s="216"/>
      <c r="H762" s="216"/>
      <c r="I762" s="216"/>
      <c r="J762" s="216"/>
    </row>
    <row r="763" spans="1:10" ht="23.25" customHeight="1">
      <c r="A763" s="212" t="s">
        <v>739</v>
      </c>
      <c r="B763" s="212"/>
      <c r="C763" s="167" t="s">
        <v>738</v>
      </c>
      <c r="D763" s="167" t="s">
        <v>632</v>
      </c>
      <c r="E763" s="133">
        <v>0</v>
      </c>
      <c r="F763" s="133">
        <v>0</v>
      </c>
      <c r="G763" s="133">
        <v>8411000</v>
      </c>
      <c r="H763" s="133">
        <v>8411000</v>
      </c>
      <c r="I763" s="133">
        <v>0</v>
      </c>
      <c r="J763" s="134">
        <v>0</v>
      </c>
    </row>
    <row r="764" spans="1:10" ht="12" customHeight="1">
      <c r="A764" s="217" t="s">
        <v>631</v>
      </c>
      <c r="B764" s="217"/>
      <c r="C764" s="217"/>
      <c r="D764" s="217"/>
      <c r="E764" s="218">
        <v>0</v>
      </c>
      <c r="F764" s="218">
        <v>0</v>
      </c>
      <c r="G764" s="218">
        <v>8411000</v>
      </c>
      <c r="H764" s="218">
        <v>8411000</v>
      </c>
      <c r="I764" s="218">
        <v>0</v>
      </c>
      <c r="J764" s="168">
        <v>0</v>
      </c>
    </row>
    <row r="765" spans="1:10" ht="2.25" customHeight="1">
      <c r="A765" s="217"/>
      <c r="B765" s="217"/>
      <c r="C765" s="217"/>
      <c r="D765" s="217"/>
      <c r="E765" s="218"/>
      <c r="F765" s="218"/>
      <c r="G765" s="218"/>
      <c r="H765" s="218"/>
      <c r="I765" s="218"/>
      <c r="J765" s="123"/>
    </row>
    <row r="766" spans="1:10" ht="14.25" customHeight="1">
      <c r="A766" s="216" t="s">
        <v>737</v>
      </c>
      <c r="B766" s="216"/>
      <c r="C766" s="216"/>
      <c r="D766" s="216"/>
      <c r="E766" s="216"/>
      <c r="F766" s="216"/>
      <c r="G766" s="216"/>
      <c r="H766" s="216"/>
      <c r="I766" s="216"/>
      <c r="J766" s="216"/>
    </row>
    <row r="767" spans="1:10" ht="23.25" customHeight="1">
      <c r="A767" s="212" t="s">
        <v>737</v>
      </c>
      <c r="B767" s="212"/>
      <c r="C767" s="167" t="s">
        <v>736</v>
      </c>
      <c r="D767" s="167" t="s">
        <v>632</v>
      </c>
      <c r="E767" s="133">
        <v>0</v>
      </c>
      <c r="F767" s="133">
        <v>0</v>
      </c>
      <c r="G767" s="133">
        <v>529701.12</v>
      </c>
      <c r="H767" s="133">
        <v>529701.12</v>
      </c>
      <c r="I767" s="133">
        <v>0</v>
      </c>
      <c r="J767" s="134">
        <v>0</v>
      </c>
    </row>
    <row r="768" spans="1:10" ht="12" customHeight="1">
      <c r="A768" s="217" t="s">
        <v>631</v>
      </c>
      <c r="B768" s="217"/>
      <c r="C768" s="217"/>
      <c r="D768" s="217"/>
      <c r="E768" s="218">
        <v>0</v>
      </c>
      <c r="F768" s="218">
        <v>0</v>
      </c>
      <c r="G768" s="218">
        <v>529701.12</v>
      </c>
      <c r="H768" s="218">
        <v>529701.12</v>
      </c>
      <c r="I768" s="218">
        <v>0</v>
      </c>
      <c r="J768" s="168">
        <v>0</v>
      </c>
    </row>
    <row r="769" spans="1:10" ht="2.25" customHeight="1">
      <c r="A769" s="217"/>
      <c r="B769" s="217"/>
      <c r="C769" s="217"/>
      <c r="D769" s="217"/>
      <c r="E769" s="218"/>
      <c r="F769" s="218"/>
      <c r="G769" s="218"/>
      <c r="H769" s="218"/>
      <c r="I769" s="218"/>
      <c r="J769" s="123"/>
    </row>
    <row r="770" spans="1:10" ht="14.25" customHeight="1">
      <c r="A770" s="216" t="s">
        <v>735</v>
      </c>
      <c r="B770" s="216"/>
      <c r="C770" s="216"/>
      <c r="D770" s="216"/>
      <c r="E770" s="216"/>
      <c r="F770" s="216"/>
      <c r="G770" s="216"/>
      <c r="H770" s="216"/>
      <c r="I770" s="216"/>
      <c r="J770" s="216"/>
    </row>
    <row r="771" spans="1:10" ht="23.25" customHeight="1">
      <c r="A771" s="212" t="s">
        <v>735</v>
      </c>
      <c r="B771" s="212"/>
      <c r="C771" s="167" t="s">
        <v>734</v>
      </c>
      <c r="D771" s="167" t="s">
        <v>632</v>
      </c>
      <c r="E771" s="133">
        <v>0</v>
      </c>
      <c r="F771" s="133">
        <v>0</v>
      </c>
      <c r="G771" s="133">
        <v>60538372.72</v>
      </c>
      <c r="H771" s="133">
        <v>60538372.72</v>
      </c>
      <c r="I771" s="133">
        <v>0</v>
      </c>
      <c r="J771" s="134">
        <v>0</v>
      </c>
    </row>
    <row r="772" spans="1:10" ht="12" customHeight="1">
      <c r="A772" s="217" t="s">
        <v>631</v>
      </c>
      <c r="B772" s="217"/>
      <c r="C772" s="217"/>
      <c r="D772" s="217"/>
      <c r="E772" s="218">
        <v>0</v>
      </c>
      <c r="F772" s="218">
        <v>0</v>
      </c>
      <c r="G772" s="218">
        <v>60538372.72</v>
      </c>
      <c r="H772" s="218">
        <v>60538372.72</v>
      </c>
      <c r="I772" s="218">
        <v>0</v>
      </c>
      <c r="J772" s="168">
        <v>0</v>
      </c>
    </row>
    <row r="773" spans="1:10" ht="2.25" customHeight="1">
      <c r="A773" s="217"/>
      <c r="B773" s="217"/>
      <c r="C773" s="217"/>
      <c r="D773" s="217"/>
      <c r="E773" s="218"/>
      <c r="F773" s="218"/>
      <c r="G773" s="218"/>
      <c r="H773" s="218"/>
      <c r="I773" s="218"/>
      <c r="J773" s="123"/>
    </row>
    <row r="774" spans="1:10" ht="14.25" customHeight="1">
      <c r="A774" s="216" t="s">
        <v>733</v>
      </c>
      <c r="B774" s="216"/>
      <c r="C774" s="216"/>
      <c r="D774" s="216"/>
      <c r="E774" s="216"/>
      <c r="F774" s="216"/>
      <c r="G774" s="216"/>
      <c r="H774" s="216"/>
      <c r="I774" s="216"/>
      <c r="J774" s="216"/>
    </row>
    <row r="775" spans="1:10" ht="23.25" customHeight="1">
      <c r="A775" s="212" t="s">
        <v>733</v>
      </c>
      <c r="B775" s="212"/>
      <c r="C775" s="167" t="s">
        <v>732</v>
      </c>
      <c r="D775" s="167" t="s">
        <v>632</v>
      </c>
      <c r="E775" s="133">
        <v>0</v>
      </c>
      <c r="F775" s="133">
        <v>0</v>
      </c>
      <c r="G775" s="133">
        <v>87885767.74</v>
      </c>
      <c r="H775" s="133">
        <v>87885767.74</v>
      </c>
      <c r="I775" s="133">
        <v>0</v>
      </c>
      <c r="J775" s="134">
        <v>0</v>
      </c>
    </row>
    <row r="776" spans="1:10" ht="12.75" customHeight="1">
      <c r="A776" s="217" t="s">
        <v>631</v>
      </c>
      <c r="B776" s="217"/>
      <c r="C776" s="217"/>
      <c r="D776" s="217"/>
      <c r="E776" s="218">
        <v>0</v>
      </c>
      <c r="F776" s="218">
        <v>0</v>
      </c>
      <c r="G776" s="218">
        <v>87885767.74</v>
      </c>
      <c r="H776" s="218">
        <v>87885767.74</v>
      </c>
      <c r="I776" s="218">
        <v>0</v>
      </c>
      <c r="J776" s="168">
        <v>0</v>
      </c>
    </row>
    <row r="777" spans="1:10" ht="1.5" customHeight="1">
      <c r="A777" s="217"/>
      <c r="B777" s="217"/>
      <c r="C777" s="217"/>
      <c r="D777" s="217"/>
      <c r="E777" s="218"/>
      <c r="F777" s="218"/>
      <c r="G777" s="218"/>
      <c r="H777" s="218"/>
      <c r="I777" s="218"/>
      <c r="J777" s="123"/>
    </row>
    <row r="778" spans="1:10" ht="15" customHeight="1">
      <c r="A778" s="216" t="s">
        <v>731</v>
      </c>
      <c r="B778" s="216"/>
      <c r="C778" s="216"/>
      <c r="D778" s="216"/>
      <c r="E778" s="216"/>
      <c r="F778" s="216"/>
      <c r="G778" s="216"/>
      <c r="H778" s="216"/>
      <c r="I778" s="216"/>
      <c r="J778" s="216"/>
    </row>
    <row r="779" spans="1:10" ht="22.5" customHeight="1">
      <c r="A779" s="212" t="s">
        <v>731</v>
      </c>
      <c r="B779" s="212"/>
      <c r="C779" s="167" t="s">
        <v>730</v>
      </c>
      <c r="D779" s="167" t="s">
        <v>632</v>
      </c>
      <c r="E779" s="133">
        <v>0</v>
      </c>
      <c r="F779" s="133">
        <v>0</v>
      </c>
      <c r="G779" s="133">
        <v>27950</v>
      </c>
      <c r="H779" s="133">
        <v>27950</v>
      </c>
      <c r="I779" s="133">
        <v>0</v>
      </c>
      <c r="J779" s="134">
        <v>0</v>
      </c>
    </row>
    <row r="780" spans="1:10" ht="12.75" customHeight="1">
      <c r="A780" s="217" t="s">
        <v>631</v>
      </c>
      <c r="B780" s="217"/>
      <c r="C780" s="217"/>
      <c r="D780" s="217"/>
      <c r="E780" s="218">
        <v>0</v>
      </c>
      <c r="F780" s="218">
        <v>0</v>
      </c>
      <c r="G780" s="218">
        <v>27950</v>
      </c>
      <c r="H780" s="218">
        <v>27950</v>
      </c>
      <c r="I780" s="218">
        <v>0</v>
      </c>
      <c r="J780" s="168">
        <v>0</v>
      </c>
    </row>
    <row r="781" spans="1:10" ht="2.25" customHeight="1">
      <c r="A781" s="217"/>
      <c r="B781" s="217"/>
      <c r="C781" s="217"/>
      <c r="D781" s="217"/>
      <c r="E781" s="218"/>
      <c r="F781" s="218"/>
      <c r="G781" s="218"/>
      <c r="H781" s="218"/>
      <c r="I781" s="218"/>
      <c r="J781" s="123"/>
    </row>
    <row r="782" spans="1:10" ht="14.25" customHeight="1">
      <c r="A782" s="216" t="s">
        <v>729</v>
      </c>
      <c r="B782" s="216"/>
      <c r="C782" s="216"/>
      <c r="D782" s="216"/>
      <c r="E782" s="216"/>
      <c r="F782" s="216"/>
      <c r="G782" s="216"/>
      <c r="H782" s="216"/>
      <c r="I782" s="216"/>
      <c r="J782" s="216"/>
    </row>
    <row r="783" spans="1:10" ht="22.5" customHeight="1">
      <c r="A783" s="212" t="s">
        <v>728</v>
      </c>
      <c r="B783" s="212"/>
      <c r="C783" s="167" t="s">
        <v>727</v>
      </c>
      <c r="D783" s="167" t="s">
        <v>632</v>
      </c>
      <c r="E783" s="133">
        <v>0</v>
      </c>
      <c r="F783" s="133">
        <v>0</v>
      </c>
      <c r="G783" s="133">
        <v>299713051.25</v>
      </c>
      <c r="H783" s="133">
        <v>299713051.25</v>
      </c>
      <c r="I783" s="133">
        <v>0</v>
      </c>
      <c r="J783" s="134">
        <v>0</v>
      </c>
    </row>
    <row r="784" spans="1:10" ht="12.75" customHeight="1">
      <c r="A784" s="217" t="s">
        <v>631</v>
      </c>
      <c r="B784" s="217"/>
      <c r="C784" s="217"/>
      <c r="D784" s="217"/>
      <c r="E784" s="218">
        <v>0</v>
      </c>
      <c r="F784" s="218">
        <v>0</v>
      </c>
      <c r="G784" s="218">
        <v>299713051.25</v>
      </c>
      <c r="H784" s="218">
        <v>299713051.25</v>
      </c>
      <c r="I784" s="218">
        <v>0</v>
      </c>
      <c r="J784" s="168">
        <v>0</v>
      </c>
    </row>
    <row r="785" spans="1:10" ht="2.25" customHeight="1">
      <c r="A785" s="217"/>
      <c r="B785" s="217"/>
      <c r="C785" s="217"/>
      <c r="D785" s="217"/>
      <c r="E785" s="218"/>
      <c r="F785" s="218"/>
      <c r="G785" s="218"/>
      <c r="H785" s="218"/>
      <c r="I785" s="218"/>
      <c r="J785" s="123"/>
    </row>
    <row r="786" spans="1:10" ht="14.25" customHeight="1">
      <c r="A786" s="216" t="s">
        <v>726</v>
      </c>
      <c r="B786" s="216"/>
      <c r="C786" s="216"/>
      <c r="D786" s="216"/>
      <c r="E786" s="216"/>
      <c r="F786" s="216"/>
      <c r="G786" s="216"/>
      <c r="H786" s="216"/>
      <c r="I786" s="216"/>
      <c r="J786" s="216"/>
    </row>
    <row r="787" spans="1:10" ht="23.25" customHeight="1">
      <c r="A787" s="212" t="s">
        <v>726</v>
      </c>
      <c r="B787" s="212"/>
      <c r="C787" s="167" t="s">
        <v>725</v>
      </c>
      <c r="D787" s="167" t="s">
        <v>632</v>
      </c>
      <c r="E787" s="133">
        <v>0</v>
      </c>
      <c r="F787" s="133">
        <v>0</v>
      </c>
      <c r="G787" s="133">
        <v>75895.45</v>
      </c>
      <c r="H787" s="133">
        <v>75895.45</v>
      </c>
      <c r="I787" s="133">
        <v>0</v>
      </c>
      <c r="J787" s="134">
        <v>0</v>
      </c>
    </row>
    <row r="788" spans="1:10" ht="22.5" customHeight="1">
      <c r="A788" s="212" t="s">
        <v>724</v>
      </c>
      <c r="B788" s="212"/>
      <c r="C788" s="167" t="s">
        <v>723</v>
      </c>
      <c r="D788" s="167" t="s">
        <v>632</v>
      </c>
      <c r="E788" s="133">
        <v>0</v>
      </c>
      <c r="F788" s="133">
        <v>0</v>
      </c>
      <c r="G788" s="133">
        <v>600000</v>
      </c>
      <c r="H788" s="133">
        <v>600000</v>
      </c>
      <c r="I788" s="133">
        <v>0</v>
      </c>
      <c r="J788" s="134">
        <v>0</v>
      </c>
    </row>
    <row r="789" spans="1:10" ht="23.25" customHeight="1">
      <c r="A789" s="212" t="s">
        <v>722</v>
      </c>
      <c r="B789" s="212"/>
      <c r="C789" s="167" t="s">
        <v>721</v>
      </c>
      <c r="D789" s="167" t="s">
        <v>632</v>
      </c>
      <c r="E789" s="133">
        <v>0</v>
      </c>
      <c r="F789" s="133">
        <v>0</v>
      </c>
      <c r="G789" s="133">
        <v>685880.5</v>
      </c>
      <c r="H789" s="133">
        <v>685880.5</v>
      </c>
      <c r="I789" s="133">
        <v>0</v>
      </c>
      <c r="J789" s="134">
        <v>0</v>
      </c>
    </row>
    <row r="790" spans="1:10" ht="23.25" customHeight="1">
      <c r="A790" s="212" t="s">
        <v>720</v>
      </c>
      <c r="B790" s="212"/>
      <c r="C790" s="167" t="s">
        <v>719</v>
      </c>
      <c r="D790" s="167" t="s">
        <v>632</v>
      </c>
      <c r="E790" s="133">
        <v>0</v>
      </c>
      <c r="F790" s="133">
        <v>0</v>
      </c>
      <c r="G790" s="133">
        <v>521598.51</v>
      </c>
      <c r="H790" s="133">
        <v>521598.51</v>
      </c>
      <c r="I790" s="133">
        <v>0</v>
      </c>
      <c r="J790" s="134">
        <v>0</v>
      </c>
    </row>
    <row r="791" spans="1:10" ht="23.25" customHeight="1">
      <c r="A791" s="212" t="s">
        <v>718</v>
      </c>
      <c r="B791" s="212"/>
      <c r="C791" s="167" t="s">
        <v>717</v>
      </c>
      <c r="D791" s="167" t="s">
        <v>632</v>
      </c>
      <c r="E791" s="133">
        <v>0</v>
      </c>
      <c r="F791" s="133">
        <v>0</v>
      </c>
      <c r="G791" s="133">
        <v>540000</v>
      </c>
      <c r="H791" s="133">
        <v>540000</v>
      </c>
      <c r="I791" s="133">
        <v>0</v>
      </c>
      <c r="J791" s="134">
        <v>0</v>
      </c>
    </row>
    <row r="792" spans="1:10" ht="22.5" customHeight="1">
      <c r="A792" s="212" t="s">
        <v>716</v>
      </c>
      <c r="B792" s="212"/>
      <c r="C792" s="167" t="s">
        <v>715</v>
      </c>
      <c r="D792" s="167" t="s">
        <v>632</v>
      </c>
      <c r="E792" s="133">
        <v>0</v>
      </c>
      <c r="F792" s="133">
        <v>0</v>
      </c>
      <c r="G792" s="133">
        <v>527363.57</v>
      </c>
      <c r="H792" s="133">
        <v>527363.57</v>
      </c>
      <c r="I792" s="133">
        <v>0</v>
      </c>
      <c r="J792" s="134">
        <v>0</v>
      </c>
    </row>
    <row r="793" spans="1:10" ht="23.25" customHeight="1">
      <c r="A793" s="212" t="s">
        <v>1823</v>
      </c>
      <c r="B793" s="212"/>
      <c r="C793" s="167" t="s">
        <v>1824</v>
      </c>
      <c r="D793" s="167" t="s">
        <v>632</v>
      </c>
      <c r="E793" s="133">
        <v>0</v>
      </c>
      <c r="F793" s="133">
        <v>0</v>
      </c>
      <c r="G793" s="133">
        <v>22009784.63</v>
      </c>
      <c r="H793" s="133">
        <v>22009784.63</v>
      </c>
      <c r="I793" s="133">
        <v>0</v>
      </c>
      <c r="J793" s="134">
        <v>0</v>
      </c>
    </row>
    <row r="794" spans="1:10" ht="12.75" customHeight="1">
      <c r="A794" s="217" t="s">
        <v>631</v>
      </c>
      <c r="B794" s="217"/>
      <c r="C794" s="217"/>
      <c r="D794" s="217"/>
      <c r="E794" s="218">
        <v>0</v>
      </c>
      <c r="F794" s="218">
        <v>0</v>
      </c>
      <c r="G794" s="218">
        <v>24960522.66</v>
      </c>
      <c r="H794" s="218">
        <v>24960522.66</v>
      </c>
      <c r="I794" s="218">
        <v>0</v>
      </c>
      <c r="J794" s="168">
        <v>0</v>
      </c>
    </row>
    <row r="795" spans="1:10" ht="1.5" customHeight="1">
      <c r="A795" s="217"/>
      <c r="B795" s="217"/>
      <c r="C795" s="217"/>
      <c r="D795" s="217"/>
      <c r="E795" s="218"/>
      <c r="F795" s="218"/>
      <c r="G795" s="218"/>
      <c r="H795" s="218"/>
      <c r="I795" s="218"/>
      <c r="J795" s="123"/>
    </row>
    <row r="796" spans="1:10" ht="15" customHeight="1">
      <c r="A796" s="216" t="s">
        <v>713</v>
      </c>
      <c r="B796" s="216"/>
      <c r="C796" s="216"/>
      <c r="D796" s="216"/>
      <c r="E796" s="216"/>
      <c r="F796" s="216"/>
      <c r="G796" s="216"/>
      <c r="H796" s="216"/>
      <c r="I796" s="216"/>
      <c r="J796" s="216"/>
    </row>
    <row r="797" spans="1:10" ht="22.5" customHeight="1">
      <c r="A797" s="212" t="s">
        <v>1825</v>
      </c>
      <c r="B797" s="212"/>
      <c r="C797" s="167" t="s">
        <v>714</v>
      </c>
      <c r="D797" s="167" t="s">
        <v>632</v>
      </c>
      <c r="E797" s="133">
        <v>0</v>
      </c>
      <c r="F797" s="133">
        <v>0</v>
      </c>
      <c r="G797" s="133">
        <v>1778116.13</v>
      </c>
      <c r="H797" s="133">
        <v>1778116.13</v>
      </c>
      <c r="I797" s="133">
        <v>0</v>
      </c>
      <c r="J797" s="134">
        <v>0</v>
      </c>
    </row>
    <row r="798" spans="1:10" ht="23.25" customHeight="1">
      <c r="A798" s="212" t="s">
        <v>713</v>
      </c>
      <c r="B798" s="212"/>
      <c r="C798" s="167" t="s">
        <v>712</v>
      </c>
      <c r="D798" s="167" t="s">
        <v>632</v>
      </c>
      <c r="E798" s="133">
        <v>0</v>
      </c>
      <c r="F798" s="133">
        <v>0</v>
      </c>
      <c r="G798" s="133">
        <v>539647.91</v>
      </c>
      <c r="H798" s="133">
        <v>539647.91</v>
      </c>
      <c r="I798" s="133">
        <v>0</v>
      </c>
      <c r="J798" s="134">
        <v>0</v>
      </c>
    </row>
    <row r="799" spans="1:10" ht="23.25" customHeight="1">
      <c r="A799" s="212" t="s">
        <v>711</v>
      </c>
      <c r="B799" s="212"/>
      <c r="C799" s="167" t="s">
        <v>710</v>
      </c>
      <c r="D799" s="167" t="s">
        <v>632</v>
      </c>
      <c r="E799" s="133">
        <v>0</v>
      </c>
      <c r="F799" s="133">
        <v>0</v>
      </c>
      <c r="G799" s="133">
        <v>2392354.56</v>
      </c>
      <c r="H799" s="133">
        <v>2392354.56</v>
      </c>
      <c r="I799" s="133">
        <v>0</v>
      </c>
      <c r="J799" s="134">
        <v>0</v>
      </c>
    </row>
    <row r="800" spans="1:10" ht="23.25" customHeight="1">
      <c r="A800" s="212" t="s">
        <v>709</v>
      </c>
      <c r="B800" s="212"/>
      <c r="C800" s="167" t="s">
        <v>708</v>
      </c>
      <c r="D800" s="167" t="s">
        <v>632</v>
      </c>
      <c r="E800" s="133">
        <v>0</v>
      </c>
      <c r="F800" s="133">
        <v>0</v>
      </c>
      <c r="G800" s="133">
        <v>5289372.58</v>
      </c>
      <c r="H800" s="133">
        <v>5289372.58</v>
      </c>
      <c r="I800" s="133">
        <v>0</v>
      </c>
      <c r="J800" s="134">
        <v>0</v>
      </c>
    </row>
    <row r="801" spans="1:10" ht="12" customHeight="1">
      <c r="A801" s="217" t="s">
        <v>631</v>
      </c>
      <c r="B801" s="217"/>
      <c r="C801" s="217"/>
      <c r="D801" s="217"/>
      <c r="E801" s="218">
        <v>0</v>
      </c>
      <c r="F801" s="218">
        <v>0</v>
      </c>
      <c r="G801" s="218">
        <v>9999491.18</v>
      </c>
      <c r="H801" s="218">
        <v>9999491.18</v>
      </c>
      <c r="I801" s="218">
        <v>0</v>
      </c>
      <c r="J801" s="168">
        <v>0</v>
      </c>
    </row>
    <row r="802" spans="1:10" ht="2.25" customHeight="1">
      <c r="A802" s="217"/>
      <c r="B802" s="217"/>
      <c r="C802" s="217"/>
      <c r="D802" s="217"/>
      <c r="E802" s="218"/>
      <c r="F802" s="218"/>
      <c r="G802" s="218"/>
      <c r="H802" s="218"/>
      <c r="I802" s="218"/>
      <c r="J802" s="123"/>
    </row>
    <row r="803" spans="1:10" ht="14.25" customHeight="1">
      <c r="A803" s="216" t="s">
        <v>684</v>
      </c>
      <c r="B803" s="216"/>
      <c r="C803" s="216"/>
      <c r="D803" s="216"/>
      <c r="E803" s="216"/>
      <c r="F803" s="216"/>
      <c r="G803" s="216"/>
      <c r="H803" s="216"/>
      <c r="I803" s="216"/>
      <c r="J803" s="216"/>
    </row>
    <row r="804" spans="1:10" ht="23.25" customHeight="1">
      <c r="A804" s="212" t="s">
        <v>407</v>
      </c>
      <c r="B804" s="212"/>
      <c r="C804" s="167" t="s">
        <v>707</v>
      </c>
      <c r="D804" s="167" t="s">
        <v>632</v>
      </c>
      <c r="E804" s="133">
        <v>0</v>
      </c>
      <c r="F804" s="133">
        <v>0</v>
      </c>
      <c r="G804" s="133">
        <v>9477463.64</v>
      </c>
      <c r="H804" s="133">
        <v>9477463.64</v>
      </c>
      <c r="I804" s="133">
        <v>0</v>
      </c>
      <c r="J804" s="134">
        <v>0</v>
      </c>
    </row>
    <row r="805" spans="1:10" ht="23.25" customHeight="1">
      <c r="A805" s="212" t="s">
        <v>706</v>
      </c>
      <c r="B805" s="212"/>
      <c r="C805" s="167" t="s">
        <v>705</v>
      </c>
      <c r="D805" s="167" t="s">
        <v>632</v>
      </c>
      <c r="E805" s="133">
        <v>0</v>
      </c>
      <c r="F805" s="133">
        <v>0</v>
      </c>
      <c r="G805" s="133">
        <v>73759487.56</v>
      </c>
      <c r="H805" s="133">
        <v>73759487.56</v>
      </c>
      <c r="I805" s="133">
        <v>0</v>
      </c>
      <c r="J805" s="134">
        <v>0</v>
      </c>
    </row>
    <row r="806" spans="1:10" ht="12" customHeight="1">
      <c r="A806" s="217" t="s">
        <v>631</v>
      </c>
      <c r="B806" s="217"/>
      <c r="C806" s="217"/>
      <c r="D806" s="217"/>
      <c r="E806" s="218">
        <v>0</v>
      </c>
      <c r="F806" s="218">
        <v>0</v>
      </c>
      <c r="G806" s="218">
        <v>83236951.2</v>
      </c>
      <c r="H806" s="218">
        <v>83236951.2</v>
      </c>
      <c r="I806" s="218">
        <v>0</v>
      </c>
      <c r="J806" s="168">
        <v>0</v>
      </c>
    </row>
    <row r="807" spans="1:10" ht="2.25" customHeight="1">
      <c r="A807" s="217"/>
      <c r="B807" s="217"/>
      <c r="C807" s="217"/>
      <c r="D807" s="217"/>
      <c r="E807" s="218"/>
      <c r="F807" s="218"/>
      <c r="G807" s="218"/>
      <c r="H807" s="218"/>
      <c r="I807" s="218"/>
      <c r="J807" s="123"/>
    </row>
    <row r="808" spans="1:10" ht="14.25" customHeight="1">
      <c r="A808" s="216" t="s">
        <v>408</v>
      </c>
      <c r="B808" s="216"/>
      <c r="C808" s="216"/>
      <c r="D808" s="216"/>
      <c r="E808" s="216"/>
      <c r="F808" s="216"/>
      <c r="G808" s="216"/>
      <c r="H808" s="216"/>
      <c r="I808" s="216"/>
      <c r="J808" s="216"/>
    </row>
    <row r="809" spans="1:10" ht="23.25" customHeight="1">
      <c r="A809" s="212" t="s">
        <v>408</v>
      </c>
      <c r="B809" s="212"/>
      <c r="C809" s="167" t="s">
        <v>704</v>
      </c>
      <c r="D809" s="167" t="s">
        <v>632</v>
      </c>
      <c r="E809" s="133">
        <v>0</v>
      </c>
      <c r="F809" s="133">
        <v>0</v>
      </c>
      <c r="G809" s="133">
        <v>4134715841.98</v>
      </c>
      <c r="H809" s="133">
        <v>4134715841.98</v>
      </c>
      <c r="I809" s="133">
        <v>0</v>
      </c>
      <c r="J809" s="134">
        <v>0</v>
      </c>
    </row>
    <row r="810" spans="1:10" ht="12" customHeight="1">
      <c r="A810" s="217" t="s">
        <v>631</v>
      </c>
      <c r="B810" s="217"/>
      <c r="C810" s="217"/>
      <c r="D810" s="217"/>
      <c r="E810" s="218">
        <v>0</v>
      </c>
      <c r="F810" s="218">
        <v>0</v>
      </c>
      <c r="G810" s="218">
        <v>4134715841.98</v>
      </c>
      <c r="H810" s="218">
        <v>4134715841.98</v>
      </c>
      <c r="I810" s="218">
        <v>0</v>
      </c>
      <c r="J810" s="168">
        <v>0</v>
      </c>
    </row>
    <row r="811" spans="1:10" ht="2.25" customHeight="1">
      <c r="A811" s="217"/>
      <c r="B811" s="217"/>
      <c r="C811" s="217"/>
      <c r="D811" s="217"/>
      <c r="E811" s="218"/>
      <c r="F811" s="218"/>
      <c r="G811" s="218"/>
      <c r="H811" s="218"/>
      <c r="I811" s="218"/>
      <c r="J811" s="123"/>
    </row>
    <row r="812" spans="1:10" ht="14.25" customHeight="1">
      <c r="A812" s="216" t="s">
        <v>703</v>
      </c>
      <c r="B812" s="216"/>
      <c r="C812" s="216"/>
      <c r="D812" s="216"/>
      <c r="E812" s="216"/>
      <c r="F812" s="216"/>
      <c r="G812" s="216"/>
      <c r="H812" s="216"/>
      <c r="I812" s="216"/>
      <c r="J812" s="216"/>
    </row>
    <row r="813" spans="1:10" ht="23.25" customHeight="1">
      <c r="A813" s="212" t="s">
        <v>702</v>
      </c>
      <c r="B813" s="212"/>
      <c r="C813" s="167" t="s">
        <v>701</v>
      </c>
      <c r="D813" s="167" t="s">
        <v>632</v>
      </c>
      <c r="E813" s="133">
        <v>0</v>
      </c>
      <c r="F813" s="133">
        <v>0</v>
      </c>
      <c r="G813" s="133">
        <v>3360000</v>
      </c>
      <c r="H813" s="133">
        <v>3360000</v>
      </c>
      <c r="I813" s="133">
        <v>0</v>
      </c>
      <c r="J813" s="134">
        <v>0</v>
      </c>
    </row>
    <row r="814" spans="1:10" ht="23.25" customHeight="1">
      <c r="A814" s="212" t="s">
        <v>700</v>
      </c>
      <c r="B814" s="212"/>
      <c r="C814" s="167" t="s">
        <v>699</v>
      </c>
      <c r="D814" s="167" t="s">
        <v>632</v>
      </c>
      <c r="E814" s="133">
        <v>0</v>
      </c>
      <c r="F814" s="133">
        <v>0</v>
      </c>
      <c r="G814" s="133">
        <v>25773017.4</v>
      </c>
      <c r="H814" s="133">
        <v>25773017.4</v>
      </c>
      <c r="I814" s="133">
        <v>0</v>
      </c>
      <c r="J814" s="134">
        <v>0</v>
      </c>
    </row>
    <row r="815" spans="1:10" ht="22.5" customHeight="1">
      <c r="A815" s="212" t="s">
        <v>698</v>
      </c>
      <c r="B815" s="212"/>
      <c r="C815" s="167" t="s">
        <v>697</v>
      </c>
      <c r="D815" s="167" t="s">
        <v>632</v>
      </c>
      <c r="E815" s="133">
        <v>0</v>
      </c>
      <c r="F815" s="133">
        <v>0</v>
      </c>
      <c r="G815" s="133">
        <v>800000</v>
      </c>
      <c r="H815" s="133">
        <v>800000</v>
      </c>
      <c r="I815" s="133">
        <v>0</v>
      </c>
      <c r="J815" s="134">
        <v>0</v>
      </c>
    </row>
    <row r="816" spans="1:10" ht="23.25" customHeight="1">
      <c r="A816" s="212" t="s">
        <v>696</v>
      </c>
      <c r="B816" s="212"/>
      <c r="C816" s="167" t="s">
        <v>695</v>
      </c>
      <c r="D816" s="167" t="s">
        <v>632</v>
      </c>
      <c r="E816" s="133">
        <v>0</v>
      </c>
      <c r="F816" s="133">
        <v>0</v>
      </c>
      <c r="G816" s="133">
        <v>50644400</v>
      </c>
      <c r="H816" s="133">
        <v>50644400</v>
      </c>
      <c r="I816" s="133">
        <v>0</v>
      </c>
      <c r="J816" s="134">
        <v>0</v>
      </c>
    </row>
    <row r="817" spans="1:10" ht="23.25" customHeight="1">
      <c r="A817" s="212" t="s">
        <v>694</v>
      </c>
      <c r="B817" s="212"/>
      <c r="C817" s="167" t="s">
        <v>693</v>
      </c>
      <c r="D817" s="167" t="s">
        <v>632</v>
      </c>
      <c r="E817" s="133">
        <v>0</v>
      </c>
      <c r="F817" s="133">
        <v>0</v>
      </c>
      <c r="G817" s="133">
        <v>946795.1</v>
      </c>
      <c r="H817" s="133">
        <v>946795.1</v>
      </c>
      <c r="I817" s="133">
        <v>0</v>
      </c>
      <c r="J817" s="134">
        <v>0</v>
      </c>
    </row>
    <row r="818" spans="1:10" ht="12" customHeight="1">
      <c r="A818" s="217" t="s">
        <v>631</v>
      </c>
      <c r="B818" s="217"/>
      <c r="C818" s="217"/>
      <c r="D818" s="217"/>
      <c r="E818" s="218">
        <v>0</v>
      </c>
      <c r="F818" s="218">
        <v>0</v>
      </c>
      <c r="G818" s="218">
        <v>81524212.5</v>
      </c>
      <c r="H818" s="218">
        <v>81524212.5</v>
      </c>
      <c r="I818" s="218">
        <v>0</v>
      </c>
      <c r="J818" s="168">
        <v>0</v>
      </c>
    </row>
    <row r="819" spans="1:10" ht="2.25" customHeight="1">
      <c r="A819" s="217"/>
      <c r="B819" s="217"/>
      <c r="C819" s="217"/>
      <c r="D819" s="217"/>
      <c r="E819" s="218"/>
      <c r="F819" s="218"/>
      <c r="G819" s="218"/>
      <c r="H819" s="218"/>
      <c r="I819" s="218"/>
      <c r="J819" s="123"/>
    </row>
    <row r="820" spans="1:10" ht="14.25" customHeight="1">
      <c r="A820" s="216" t="s">
        <v>692</v>
      </c>
      <c r="B820" s="216"/>
      <c r="C820" s="216"/>
      <c r="D820" s="216"/>
      <c r="E820" s="216"/>
      <c r="F820" s="216"/>
      <c r="G820" s="216"/>
      <c r="H820" s="216"/>
      <c r="I820" s="216"/>
      <c r="J820" s="216"/>
    </row>
    <row r="821" spans="1:10" ht="23.25" customHeight="1">
      <c r="A821" s="212" t="s">
        <v>1618</v>
      </c>
      <c r="B821" s="212"/>
      <c r="C821" s="167" t="s">
        <v>691</v>
      </c>
      <c r="D821" s="167" t="s">
        <v>632</v>
      </c>
      <c r="E821" s="133">
        <v>0</v>
      </c>
      <c r="F821" s="133">
        <v>0</v>
      </c>
      <c r="G821" s="133">
        <v>15645454.55</v>
      </c>
      <c r="H821" s="133">
        <v>15645454.55</v>
      </c>
      <c r="I821" s="133">
        <v>0</v>
      </c>
      <c r="J821" s="134">
        <v>0</v>
      </c>
    </row>
    <row r="822" spans="1:10" ht="23.25" customHeight="1">
      <c r="A822" s="212" t="s">
        <v>690</v>
      </c>
      <c r="B822" s="212"/>
      <c r="C822" s="167" t="s">
        <v>689</v>
      </c>
      <c r="D822" s="167" t="s">
        <v>632</v>
      </c>
      <c r="E822" s="133">
        <v>0</v>
      </c>
      <c r="F822" s="133">
        <v>0</v>
      </c>
      <c r="G822" s="133">
        <v>5759844.82</v>
      </c>
      <c r="H822" s="133">
        <v>5759844.82</v>
      </c>
      <c r="I822" s="133">
        <v>0</v>
      </c>
      <c r="J822" s="134">
        <v>0</v>
      </c>
    </row>
    <row r="823" spans="1:10" ht="23.25" customHeight="1">
      <c r="A823" s="212" t="s">
        <v>688</v>
      </c>
      <c r="B823" s="212"/>
      <c r="C823" s="167" t="s">
        <v>687</v>
      </c>
      <c r="D823" s="167" t="s">
        <v>632</v>
      </c>
      <c r="E823" s="133">
        <v>0</v>
      </c>
      <c r="F823" s="133">
        <v>0</v>
      </c>
      <c r="G823" s="133">
        <v>5085909.09</v>
      </c>
      <c r="H823" s="133">
        <v>5085909.09</v>
      </c>
      <c r="I823" s="133">
        <v>0</v>
      </c>
      <c r="J823" s="134">
        <v>0</v>
      </c>
    </row>
    <row r="824" spans="1:10" ht="22.5" customHeight="1">
      <c r="A824" s="212" t="s">
        <v>686</v>
      </c>
      <c r="B824" s="212"/>
      <c r="C824" s="167" t="s">
        <v>685</v>
      </c>
      <c r="D824" s="167" t="s">
        <v>632</v>
      </c>
      <c r="E824" s="133">
        <v>0</v>
      </c>
      <c r="F824" s="133">
        <v>0</v>
      </c>
      <c r="G824" s="133">
        <v>41942296.38</v>
      </c>
      <c r="H824" s="133">
        <v>41942296.38</v>
      </c>
      <c r="I824" s="133">
        <v>0</v>
      </c>
      <c r="J824" s="134">
        <v>0</v>
      </c>
    </row>
    <row r="825" spans="1:10" ht="12.75" customHeight="1">
      <c r="A825" s="217" t="s">
        <v>631</v>
      </c>
      <c r="B825" s="217"/>
      <c r="C825" s="217"/>
      <c r="D825" s="217"/>
      <c r="E825" s="218">
        <v>0</v>
      </c>
      <c r="F825" s="218">
        <v>0</v>
      </c>
      <c r="G825" s="218">
        <v>68433504.84</v>
      </c>
      <c r="H825" s="218">
        <v>68433504.84</v>
      </c>
      <c r="I825" s="218">
        <v>0</v>
      </c>
      <c r="J825" s="168">
        <v>0</v>
      </c>
    </row>
    <row r="826" spans="1:10" ht="2.25" customHeight="1">
      <c r="A826" s="217"/>
      <c r="B826" s="217"/>
      <c r="C826" s="217"/>
      <c r="D826" s="217"/>
      <c r="E826" s="218"/>
      <c r="F826" s="218"/>
      <c r="G826" s="218"/>
      <c r="H826" s="218"/>
      <c r="I826" s="218"/>
      <c r="J826" s="123"/>
    </row>
    <row r="827" spans="1:10" ht="14.25" customHeight="1">
      <c r="A827" s="216" t="s">
        <v>684</v>
      </c>
      <c r="B827" s="216"/>
      <c r="C827" s="216"/>
      <c r="D827" s="216"/>
      <c r="E827" s="216"/>
      <c r="F827" s="216"/>
      <c r="G827" s="216"/>
      <c r="H827" s="216"/>
      <c r="I827" s="216"/>
      <c r="J827" s="216"/>
    </row>
    <row r="828" spans="1:10" ht="23.25" customHeight="1">
      <c r="A828" s="212" t="s">
        <v>394</v>
      </c>
      <c r="B828" s="212"/>
      <c r="C828" s="167" t="s">
        <v>683</v>
      </c>
      <c r="D828" s="167" t="s">
        <v>632</v>
      </c>
      <c r="E828" s="133">
        <v>0</v>
      </c>
      <c r="F828" s="133">
        <v>0</v>
      </c>
      <c r="G828" s="133">
        <v>5480000</v>
      </c>
      <c r="H828" s="133">
        <v>5480000</v>
      </c>
      <c r="I828" s="133">
        <v>0</v>
      </c>
      <c r="J828" s="134">
        <v>0</v>
      </c>
    </row>
    <row r="829" spans="1:10" ht="12" customHeight="1">
      <c r="A829" s="217" t="s">
        <v>631</v>
      </c>
      <c r="B829" s="217"/>
      <c r="C829" s="217"/>
      <c r="D829" s="217"/>
      <c r="E829" s="218">
        <v>0</v>
      </c>
      <c r="F829" s="218">
        <v>0</v>
      </c>
      <c r="G829" s="218">
        <v>5480000</v>
      </c>
      <c r="H829" s="218">
        <v>5480000</v>
      </c>
      <c r="I829" s="218">
        <v>0</v>
      </c>
      <c r="J829" s="168">
        <v>0</v>
      </c>
    </row>
    <row r="830" spans="1:10" ht="2.25" customHeight="1">
      <c r="A830" s="217"/>
      <c r="B830" s="217"/>
      <c r="C830" s="217"/>
      <c r="D830" s="217"/>
      <c r="E830" s="218"/>
      <c r="F830" s="218"/>
      <c r="G830" s="218"/>
      <c r="H830" s="218"/>
      <c r="I830" s="218"/>
      <c r="J830" s="123"/>
    </row>
    <row r="831" spans="1:10" ht="14.25" customHeight="1">
      <c r="A831" s="216" t="s">
        <v>682</v>
      </c>
      <c r="B831" s="216"/>
      <c r="C831" s="216"/>
      <c r="D831" s="216"/>
      <c r="E831" s="216"/>
      <c r="F831" s="216"/>
      <c r="G831" s="216"/>
      <c r="H831" s="216"/>
      <c r="I831" s="216"/>
      <c r="J831" s="216"/>
    </row>
    <row r="832" spans="1:10" ht="23.25" customHeight="1">
      <c r="A832" s="212" t="s">
        <v>681</v>
      </c>
      <c r="B832" s="212"/>
      <c r="C832" s="167" t="s">
        <v>680</v>
      </c>
      <c r="D832" s="167" t="s">
        <v>632</v>
      </c>
      <c r="E832" s="133">
        <v>0</v>
      </c>
      <c r="F832" s="133">
        <v>0</v>
      </c>
      <c r="G832" s="133">
        <v>20631818.18</v>
      </c>
      <c r="H832" s="133">
        <v>20631818.18</v>
      </c>
      <c r="I832" s="133">
        <v>0</v>
      </c>
      <c r="J832" s="134">
        <v>0</v>
      </c>
    </row>
    <row r="833" spans="1:10" ht="22.5" customHeight="1">
      <c r="A833" s="212" t="s">
        <v>679</v>
      </c>
      <c r="B833" s="212"/>
      <c r="C833" s="167" t="s">
        <v>678</v>
      </c>
      <c r="D833" s="167" t="s">
        <v>632</v>
      </c>
      <c r="E833" s="133">
        <v>0</v>
      </c>
      <c r="F833" s="133">
        <v>0</v>
      </c>
      <c r="G833" s="133">
        <v>4173991.62</v>
      </c>
      <c r="H833" s="133">
        <v>4173991.62</v>
      </c>
      <c r="I833" s="133">
        <v>0</v>
      </c>
      <c r="J833" s="134">
        <v>0</v>
      </c>
    </row>
    <row r="834" spans="1:10" ht="23.25" customHeight="1">
      <c r="A834" s="212" t="s">
        <v>677</v>
      </c>
      <c r="B834" s="212"/>
      <c r="C834" s="167" t="s">
        <v>676</v>
      </c>
      <c r="D834" s="167" t="s">
        <v>632</v>
      </c>
      <c r="E834" s="133">
        <v>0</v>
      </c>
      <c r="F834" s="133">
        <v>0</v>
      </c>
      <c r="G834" s="133">
        <v>511152.16</v>
      </c>
      <c r="H834" s="133">
        <v>511152.16</v>
      </c>
      <c r="I834" s="133">
        <v>0</v>
      </c>
      <c r="J834" s="134">
        <v>0</v>
      </c>
    </row>
    <row r="835" spans="1:10" ht="12.75" customHeight="1">
      <c r="A835" s="217" t="s">
        <v>631</v>
      </c>
      <c r="B835" s="217"/>
      <c r="C835" s="217"/>
      <c r="D835" s="217"/>
      <c r="E835" s="218">
        <v>0</v>
      </c>
      <c r="F835" s="218">
        <v>0</v>
      </c>
      <c r="G835" s="218">
        <v>25316961.96</v>
      </c>
      <c r="H835" s="218">
        <v>25316961.96</v>
      </c>
      <c r="I835" s="218">
        <v>0</v>
      </c>
      <c r="J835" s="168">
        <v>0</v>
      </c>
    </row>
    <row r="836" spans="1:10" ht="1.5" customHeight="1">
      <c r="A836" s="217"/>
      <c r="B836" s="217"/>
      <c r="C836" s="217"/>
      <c r="D836" s="217"/>
      <c r="E836" s="218"/>
      <c r="F836" s="218"/>
      <c r="G836" s="218"/>
      <c r="H836" s="218"/>
      <c r="I836" s="218"/>
      <c r="J836" s="123"/>
    </row>
    <row r="837" spans="1:10" ht="15" customHeight="1">
      <c r="A837" s="216" t="s">
        <v>671</v>
      </c>
      <c r="B837" s="216"/>
      <c r="C837" s="216"/>
      <c r="D837" s="216"/>
      <c r="E837" s="216"/>
      <c r="F837" s="216"/>
      <c r="G837" s="216"/>
      <c r="H837" s="216"/>
      <c r="I837" s="216"/>
      <c r="J837" s="216"/>
    </row>
    <row r="838" spans="1:10" ht="22.5" customHeight="1">
      <c r="A838" s="212" t="s">
        <v>675</v>
      </c>
      <c r="B838" s="212"/>
      <c r="C838" s="167" t="s">
        <v>674</v>
      </c>
      <c r="D838" s="167" t="s">
        <v>632</v>
      </c>
      <c r="E838" s="133">
        <v>0</v>
      </c>
      <c r="F838" s="133">
        <v>0</v>
      </c>
      <c r="G838" s="133">
        <v>1355989.66</v>
      </c>
      <c r="H838" s="133">
        <v>1355989.66</v>
      </c>
      <c r="I838" s="133">
        <v>0</v>
      </c>
      <c r="J838" s="134">
        <v>0</v>
      </c>
    </row>
    <row r="839" spans="1:10" ht="23.25" customHeight="1">
      <c r="A839" s="212" t="s">
        <v>673</v>
      </c>
      <c r="B839" s="212"/>
      <c r="C839" s="167" t="s">
        <v>672</v>
      </c>
      <c r="D839" s="167" t="s">
        <v>632</v>
      </c>
      <c r="E839" s="133">
        <v>0</v>
      </c>
      <c r="F839" s="133">
        <v>0</v>
      </c>
      <c r="G839" s="133">
        <v>1979500</v>
      </c>
      <c r="H839" s="133">
        <v>1979500</v>
      </c>
      <c r="I839" s="133">
        <v>0</v>
      </c>
      <c r="J839" s="134">
        <v>0</v>
      </c>
    </row>
    <row r="840" spans="1:10" ht="23.25" customHeight="1">
      <c r="A840" s="212" t="s">
        <v>671</v>
      </c>
      <c r="B840" s="212"/>
      <c r="C840" s="167" t="s">
        <v>670</v>
      </c>
      <c r="D840" s="167" t="s">
        <v>632</v>
      </c>
      <c r="E840" s="133">
        <v>0</v>
      </c>
      <c r="F840" s="133">
        <v>0</v>
      </c>
      <c r="G840" s="133">
        <v>895668.19</v>
      </c>
      <c r="H840" s="133">
        <v>895668.19</v>
      </c>
      <c r="I840" s="133">
        <v>0</v>
      </c>
      <c r="J840" s="134">
        <v>0</v>
      </c>
    </row>
    <row r="841" spans="1:10" ht="23.25" customHeight="1">
      <c r="A841" s="212" t="s">
        <v>669</v>
      </c>
      <c r="B841" s="212"/>
      <c r="C841" s="167" t="s">
        <v>668</v>
      </c>
      <c r="D841" s="167" t="s">
        <v>632</v>
      </c>
      <c r="E841" s="133">
        <v>0</v>
      </c>
      <c r="F841" s="133">
        <v>0</v>
      </c>
      <c r="G841" s="133">
        <v>2423270.9</v>
      </c>
      <c r="H841" s="133">
        <v>2423270.9</v>
      </c>
      <c r="I841" s="133">
        <v>0</v>
      </c>
      <c r="J841" s="134">
        <v>0</v>
      </c>
    </row>
    <row r="842" spans="1:10" ht="12" customHeight="1">
      <c r="A842" s="217" t="s">
        <v>631</v>
      </c>
      <c r="B842" s="217"/>
      <c r="C842" s="217"/>
      <c r="D842" s="217"/>
      <c r="E842" s="218">
        <v>0</v>
      </c>
      <c r="F842" s="218">
        <v>0</v>
      </c>
      <c r="G842" s="218">
        <v>6654428.75</v>
      </c>
      <c r="H842" s="218">
        <v>6654428.75</v>
      </c>
      <c r="I842" s="218">
        <v>0</v>
      </c>
      <c r="J842" s="168">
        <v>0</v>
      </c>
    </row>
    <row r="843" spans="1:10" ht="2.25" customHeight="1">
      <c r="A843" s="217"/>
      <c r="B843" s="217"/>
      <c r="C843" s="217"/>
      <c r="D843" s="217"/>
      <c r="E843" s="218"/>
      <c r="F843" s="218"/>
      <c r="G843" s="218"/>
      <c r="H843" s="218"/>
      <c r="I843" s="218"/>
      <c r="J843" s="123"/>
    </row>
    <row r="844" spans="1:10" ht="14.25" customHeight="1">
      <c r="A844" s="216" t="s">
        <v>667</v>
      </c>
      <c r="B844" s="216"/>
      <c r="C844" s="216"/>
      <c r="D844" s="216"/>
      <c r="E844" s="216"/>
      <c r="F844" s="216"/>
      <c r="G844" s="216"/>
      <c r="H844" s="216"/>
      <c r="I844" s="216"/>
      <c r="J844" s="216"/>
    </row>
    <row r="845" spans="1:10" ht="23.25" customHeight="1">
      <c r="A845" s="212" t="s">
        <v>667</v>
      </c>
      <c r="B845" s="212"/>
      <c r="C845" s="167" t="s">
        <v>666</v>
      </c>
      <c r="D845" s="167" t="s">
        <v>632</v>
      </c>
      <c r="E845" s="133">
        <v>0</v>
      </c>
      <c r="F845" s="133">
        <v>0</v>
      </c>
      <c r="G845" s="133">
        <v>775399.99</v>
      </c>
      <c r="H845" s="133">
        <v>775399.99</v>
      </c>
      <c r="I845" s="133">
        <v>0</v>
      </c>
      <c r="J845" s="134">
        <v>0</v>
      </c>
    </row>
    <row r="846" spans="1:10" ht="12" customHeight="1">
      <c r="A846" s="217" t="s">
        <v>631</v>
      </c>
      <c r="B846" s="217"/>
      <c r="C846" s="217"/>
      <c r="D846" s="217"/>
      <c r="E846" s="218">
        <v>0</v>
      </c>
      <c r="F846" s="218">
        <v>0</v>
      </c>
      <c r="G846" s="218">
        <v>775399.99</v>
      </c>
      <c r="H846" s="218">
        <v>775399.99</v>
      </c>
      <c r="I846" s="218">
        <v>0</v>
      </c>
      <c r="J846" s="168">
        <v>0</v>
      </c>
    </row>
    <row r="847" spans="1:10" ht="2.25" customHeight="1">
      <c r="A847" s="217"/>
      <c r="B847" s="217"/>
      <c r="C847" s="217"/>
      <c r="D847" s="217"/>
      <c r="E847" s="218"/>
      <c r="F847" s="218"/>
      <c r="G847" s="218"/>
      <c r="H847" s="218"/>
      <c r="I847" s="218"/>
      <c r="J847" s="123"/>
    </row>
    <row r="848" spans="1:10" ht="14.25" customHeight="1">
      <c r="A848" s="216" t="s">
        <v>665</v>
      </c>
      <c r="B848" s="216"/>
      <c r="C848" s="216"/>
      <c r="D848" s="216"/>
      <c r="E848" s="216"/>
      <c r="F848" s="216"/>
      <c r="G848" s="216"/>
      <c r="H848" s="216"/>
      <c r="I848" s="216"/>
      <c r="J848" s="216"/>
    </row>
    <row r="849" spans="1:10" ht="23.25" customHeight="1">
      <c r="A849" s="212" t="s">
        <v>665</v>
      </c>
      <c r="B849" s="212"/>
      <c r="C849" s="167" t="s">
        <v>664</v>
      </c>
      <c r="D849" s="167" t="s">
        <v>632</v>
      </c>
      <c r="E849" s="133">
        <v>0</v>
      </c>
      <c r="F849" s="133">
        <v>0</v>
      </c>
      <c r="G849" s="133">
        <v>5068115227.27</v>
      </c>
      <c r="H849" s="133">
        <v>5068115227.27</v>
      </c>
      <c r="I849" s="133">
        <v>0</v>
      </c>
      <c r="J849" s="134">
        <v>0</v>
      </c>
    </row>
    <row r="850" spans="1:10" ht="12" customHeight="1">
      <c r="A850" s="217" t="s">
        <v>631</v>
      </c>
      <c r="B850" s="217"/>
      <c r="C850" s="217"/>
      <c r="D850" s="217"/>
      <c r="E850" s="218">
        <v>0</v>
      </c>
      <c r="F850" s="218">
        <v>0</v>
      </c>
      <c r="G850" s="218">
        <v>5068115227.27</v>
      </c>
      <c r="H850" s="218">
        <v>5068115227.27</v>
      </c>
      <c r="I850" s="218">
        <v>0</v>
      </c>
      <c r="J850" s="168">
        <v>0</v>
      </c>
    </row>
    <row r="851" spans="1:10" ht="2.25" customHeight="1">
      <c r="A851" s="217"/>
      <c r="B851" s="217"/>
      <c r="C851" s="217"/>
      <c r="D851" s="217"/>
      <c r="E851" s="218"/>
      <c r="F851" s="218"/>
      <c r="G851" s="218"/>
      <c r="H851" s="218"/>
      <c r="I851" s="218"/>
      <c r="J851" s="123"/>
    </row>
    <row r="852" spans="1:10" ht="14.25" customHeight="1">
      <c r="A852" s="216" t="s">
        <v>663</v>
      </c>
      <c r="B852" s="216"/>
      <c r="C852" s="216"/>
      <c r="D852" s="216"/>
      <c r="E852" s="216"/>
      <c r="F852" s="216"/>
      <c r="G852" s="216"/>
      <c r="H852" s="216"/>
      <c r="I852" s="216"/>
      <c r="J852" s="216"/>
    </row>
    <row r="853" spans="1:10" ht="23.25" customHeight="1">
      <c r="A853" s="212" t="s">
        <v>662</v>
      </c>
      <c r="B853" s="212"/>
      <c r="C853" s="167" t="s">
        <v>661</v>
      </c>
      <c r="D853" s="167" t="s">
        <v>632</v>
      </c>
      <c r="E853" s="133">
        <v>0</v>
      </c>
      <c r="F853" s="133">
        <v>0</v>
      </c>
      <c r="G853" s="133">
        <v>10743548</v>
      </c>
      <c r="H853" s="133">
        <v>10743548</v>
      </c>
      <c r="I853" s="133">
        <v>0</v>
      </c>
      <c r="J853" s="134">
        <v>0</v>
      </c>
    </row>
    <row r="854" spans="1:10" ht="23.25" customHeight="1">
      <c r="A854" s="212" t="s">
        <v>660</v>
      </c>
      <c r="B854" s="212"/>
      <c r="C854" s="167" t="s">
        <v>659</v>
      </c>
      <c r="D854" s="167" t="s">
        <v>632</v>
      </c>
      <c r="E854" s="133">
        <v>0</v>
      </c>
      <c r="F854" s="133">
        <v>0</v>
      </c>
      <c r="G854" s="133">
        <v>137500</v>
      </c>
      <c r="H854" s="133">
        <v>137500</v>
      </c>
      <c r="I854" s="133">
        <v>0</v>
      </c>
      <c r="J854" s="134">
        <v>0</v>
      </c>
    </row>
    <row r="855" spans="1:10" ht="12" customHeight="1">
      <c r="A855" s="217" t="s">
        <v>631</v>
      </c>
      <c r="B855" s="217"/>
      <c r="C855" s="217"/>
      <c r="D855" s="217"/>
      <c r="E855" s="218">
        <v>0</v>
      </c>
      <c r="F855" s="218">
        <v>0</v>
      </c>
      <c r="G855" s="218">
        <v>10881048</v>
      </c>
      <c r="H855" s="218">
        <v>10881048</v>
      </c>
      <c r="I855" s="218">
        <v>0</v>
      </c>
      <c r="J855" s="168">
        <v>0</v>
      </c>
    </row>
    <row r="856" spans="1:10" ht="2.25" customHeight="1">
      <c r="A856" s="217"/>
      <c r="B856" s="217"/>
      <c r="C856" s="217"/>
      <c r="D856" s="217"/>
      <c r="E856" s="218"/>
      <c r="F856" s="218"/>
      <c r="G856" s="218"/>
      <c r="H856" s="218"/>
      <c r="I856" s="218"/>
      <c r="J856" s="123"/>
    </row>
    <row r="857" spans="1:10" ht="14.25" customHeight="1">
      <c r="A857" s="216" t="s">
        <v>663</v>
      </c>
      <c r="B857" s="216"/>
      <c r="C857" s="216"/>
      <c r="D857" s="216"/>
      <c r="E857" s="216"/>
      <c r="F857" s="216"/>
      <c r="G857" s="216"/>
      <c r="H857" s="216"/>
      <c r="I857" s="216"/>
      <c r="J857" s="216"/>
    </row>
    <row r="858" spans="1:10" ht="23.25" customHeight="1">
      <c r="A858" s="212" t="s">
        <v>1826</v>
      </c>
      <c r="B858" s="212"/>
      <c r="C858" s="167" t="s">
        <v>1827</v>
      </c>
      <c r="D858" s="167" t="s">
        <v>632</v>
      </c>
      <c r="E858" s="133">
        <v>0</v>
      </c>
      <c r="F858" s="133">
        <v>0</v>
      </c>
      <c r="G858" s="133">
        <v>916420</v>
      </c>
      <c r="H858" s="133">
        <v>916420</v>
      </c>
      <c r="I858" s="133">
        <v>0</v>
      </c>
      <c r="J858" s="134">
        <v>0</v>
      </c>
    </row>
    <row r="859" spans="1:10" ht="12" customHeight="1">
      <c r="A859" s="217" t="s">
        <v>631</v>
      </c>
      <c r="B859" s="217"/>
      <c r="C859" s="217"/>
      <c r="D859" s="217"/>
      <c r="E859" s="218">
        <v>0</v>
      </c>
      <c r="F859" s="218">
        <v>0</v>
      </c>
      <c r="G859" s="218">
        <v>916420</v>
      </c>
      <c r="H859" s="218">
        <v>916420</v>
      </c>
      <c r="I859" s="218">
        <v>0</v>
      </c>
      <c r="J859" s="168">
        <v>0</v>
      </c>
    </row>
    <row r="860" spans="1:10" ht="2.25" customHeight="1">
      <c r="A860" s="217"/>
      <c r="B860" s="217"/>
      <c r="C860" s="217"/>
      <c r="D860" s="217"/>
      <c r="E860" s="218"/>
      <c r="F860" s="218"/>
      <c r="G860" s="218"/>
      <c r="H860" s="218"/>
      <c r="I860" s="218"/>
      <c r="J860" s="123"/>
    </row>
    <row r="861" spans="1:10" ht="14.25" customHeight="1">
      <c r="A861" s="216" t="s">
        <v>663</v>
      </c>
      <c r="B861" s="216"/>
      <c r="C861" s="216"/>
      <c r="D861" s="216"/>
      <c r="E861" s="216"/>
      <c r="F861" s="216"/>
      <c r="G861" s="216"/>
      <c r="H861" s="216"/>
      <c r="I861" s="216"/>
      <c r="J861" s="216"/>
    </row>
    <row r="862" spans="1:10" ht="23.25" customHeight="1">
      <c r="A862" s="212" t="s">
        <v>1828</v>
      </c>
      <c r="B862" s="212"/>
      <c r="C862" s="167" t="s">
        <v>1829</v>
      </c>
      <c r="D862" s="167" t="s">
        <v>632</v>
      </c>
      <c r="E862" s="133">
        <v>0</v>
      </c>
      <c r="F862" s="133">
        <v>0</v>
      </c>
      <c r="G862" s="133">
        <v>444270.35</v>
      </c>
      <c r="H862" s="133">
        <v>444270.35</v>
      </c>
      <c r="I862" s="133">
        <v>0</v>
      </c>
      <c r="J862" s="134">
        <v>0</v>
      </c>
    </row>
    <row r="863" spans="1:10" ht="12.75" customHeight="1">
      <c r="A863" s="217" t="s">
        <v>631</v>
      </c>
      <c r="B863" s="217"/>
      <c r="C863" s="217"/>
      <c r="D863" s="217"/>
      <c r="E863" s="218">
        <v>0</v>
      </c>
      <c r="F863" s="218">
        <v>0</v>
      </c>
      <c r="G863" s="218">
        <v>444270.35</v>
      </c>
      <c r="H863" s="218">
        <v>444270.35</v>
      </c>
      <c r="I863" s="218">
        <v>0</v>
      </c>
      <c r="J863" s="168">
        <v>0</v>
      </c>
    </row>
    <row r="864" spans="1:10" ht="1.5" customHeight="1">
      <c r="A864" s="217"/>
      <c r="B864" s="217"/>
      <c r="C864" s="217"/>
      <c r="D864" s="217"/>
      <c r="E864" s="218"/>
      <c r="F864" s="218"/>
      <c r="G864" s="218"/>
      <c r="H864" s="218"/>
      <c r="I864" s="218"/>
      <c r="J864" s="123"/>
    </row>
    <row r="865" spans="1:10" ht="15" customHeight="1">
      <c r="A865" s="216" t="s">
        <v>658</v>
      </c>
      <c r="B865" s="216"/>
      <c r="C865" s="216"/>
      <c r="D865" s="216"/>
      <c r="E865" s="216"/>
      <c r="F865" s="216"/>
      <c r="G865" s="216"/>
      <c r="H865" s="216"/>
      <c r="I865" s="216"/>
      <c r="J865" s="216"/>
    </row>
    <row r="866" spans="1:10" ht="22.5" customHeight="1">
      <c r="A866" s="212" t="s">
        <v>657</v>
      </c>
      <c r="B866" s="212"/>
      <c r="C866" s="167" t="s">
        <v>656</v>
      </c>
      <c r="D866" s="167" t="s">
        <v>632</v>
      </c>
      <c r="E866" s="133">
        <v>0</v>
      </c>
      <c r="F866" s="133">
        <v>0</v>
      </c>
      <c r="G866" s="133">
        <v>10165016.57</v>
      </c>
      <c r="H866" s="133">
        <v>10165016.57</v>
      </c>
      <c r="I866" s="133">
        <v>0</v>
      </c>
      <c r="J866" s="134">
        <v>0</v>
      </c>
    </row>
    <row r="867" spans="1:10" ht="23.25" customHeight="1">
      <c r="A867" s="212" t="s">
        <v>658</v>
      </c>
      <c r="B867" s="212"/>
      <c r="C867" s="167" t="s">
        <v>655</v>
      </c>
      <c r="D867" s="167" t="s">
        <v>632</v>
      </c>
      <c r="E867" s="133">
        <v>0</v>
      </c>
      <c r="F867" s="133">
        <v>0</v>
      </c>
      <c r="G867" s="133">
        <v>4745288.07</v>
      </c>
      <c r="H867" s="133">
        <v>4745288.07</v>
      </c>
      <c r="I867" s="133">
        <v>0</v>
      </c>
      <c r="J867" s="134">
        <v>0</v>
      </c>
    </row>
    <row r="868" spans="1:10" ht="12" customHeight="1">
      <c r="A868" s="217" t="s">
        <v>631</v>
      </c>
      <c r="B868" s="217"/>
      <c r="C868" s="217"/>
      <c r="D868" s="217"/>
      <c r="E868" s="218">
        <v>0</v>
      </c>
      <c r="F868" s="218">
        <v>0</v>
      </c>
      <c r="G868" s="218">
        <v>14910304.64</v>
      </c>
      <c r="H868" s="218">
        <v>14910304.64</v>
      </c>
      <c r="I868" s="218">
        <v>0</v>
      </c>
      <c r="J868" s="168">
        <v>0</v>
      </c>
    </row>
    <row r="869" spans="1:10" ht="2.25" customHeight="1">
      <c r="A869" s="217"/>
      <c r="B869" s="217"/>
      <c r="C869" s="217"/>
      <c r="D869" s="217"/>
      <c r="E869" s="218"/>
      <c r="F869" s="218"/>
      <c r="G869" s="218"/>
      <c r="H869" s="218"/>
      <c r="I869" s="218"/>
      <c r="J869" s="123"/>
    </row>
    <row r="870" spans="1:10" ht="15" customHeight="1">
      <c r="A870" s="216" t="s">
        <v>654</v>
      </c>
      <c r="B870" s="216"/>
      <c r="C870" s="216"/>
      <c r="D870" s="216"/>
      <c r="E870" s="216"/>
      <c r="F870" s="216"/>
      <c r="G870" s="216"/>
      <c r="H870" s="216"/>
      <c r="I870" s="216"/>
      <c r="J870" s="216"/>
    </row>
    <row r="871" spans="1:10" ht="22.5" customHeight="1">
      <c r="A871" s="212" t="s">
        <v>653</v>
      </c>
      <c r="B871" s="212"/>
      <c r="C871" s="167" t="s">
        <v>652</v>
      </c>
      <c r="D871" s="167" t="s">
        <v>632</v>
      </c>
      <c r="E871" s="133">
        <v>0</v>
      </c>
      <c r="F871" s="133">
        <v>0</v>
      </c>
      <c r="G871" s="133">
        <v>9975412328.5</v>
      </c>
      <c r="H871" s="133">
        <v>9975412328.5</v>
      </c>
      <c r="I871" s="133">
        <v>0</v>
      </c>
      <c r="J871" s="134">
        <v>0</v>
      </c>
    </row>
    <row r="872" spans="1:10" ht="12.75" customHeight="1">
      <c r="A872" s="217" t="s">
        <v>631</v>
      </c>
      <c r="B872" s="217"/>
      <c r="C872" s="217"/>
      <c r="D872" s="217"/>
      <c r="E872" s="218">
        <v>0</v>
      </c>
      <c r="F872" s="218">
        <v>0</v>
      </c>
      <c r="G872" s="218">
        <v>9975412328.5</v>
      </c>
      <c r="H872" s="218">
        <v>9975412328.5</v>
      </c>
      <c r="I872" s="218">
        <v>0</v>
      </c>
      <c r="J872" s="168">
        <v>0</v>
      </c>
    </row>
    <row r="873" spans="1:10" ht="1.5" customHeight="1">
      <c r="A873" s="217"/>
      <c r="B873" s="217"/>
      <c r="C873" s="217"/>
      <c r="D873" s="217"/>
      <c r="E873" s="218"/>
      <c r="F873" s="218"/>
      <c r="G873" s="218"/>
      <c r="H873" s="218"/>
      <c r="I873" s="218"/>
      <c r="J873" s="123"/>
    </row>
    <row r="874" spans="1:10" ht="15" customHeight="1">
      <c r="A874" s="216" t="s">
        <v>651</v>
      </c>
      <c r="B874" s="216"/>
      <c r="C874" s="216"/>
      <c r="D874" s="216"/>
      <c r="E874" s="216"/>
      <c r="F874" s="216"/>
      <c r="G874" s="216"/>
      <c r="H874" s="216"/>
      <c r="I874" s="216"/>
      <c r="J874" s="216"/>
    </row>
    <row r="875" spans="1:10" ht="22.5" customHeight="1">
      <c r="A875" s="212" t="s">
        <v>650</v>
      </c>
      <c r="B875" s="212"/>
      <c r="C875" s="167" t="s">
        <v>649</v>
      </c>
      <c r="D875" s="167" t="s">
        <v>632</v>
      </c>
      <c r="E875" s="133">
        <v>0</v>
      </c>
      <c r="F875" s="133">
        <v>0</v>
      </c>
      <c r="G875" s="133">
        <v>9976550746.9</v>
      </c>
      <c r="H875" s="133">
        <v>9976550746.9</v>
      </c>
      <c r="I875" s="133">
        <v>0</v>
      </c>
      <c r="J875" s="134">
        <v>0</v>
      </c>
    </row>
    <row r="876" spans="1:10" ht="12.75" customHeight="1">
      <c r="A876" s="217" t="s">
        <v>631</v>
      </c>
      <c r="B876" s="217"/>
      <c r="C876" s="217"/>
      <c r="D876" s="217"/>
      <c r="E876" s="218">
        <v>0</v>
      </c>
      <c r="F876" s="218">
        <v>0</v>
      </c>
      <c r="G876" s="218">
        <v>9976550746.9</v>
      </c>
      <c r="H876" s="218">
        <v>9976550746.9</v>
      </c>
      <c r="I876" s="218">
        <v>0</v>
      </c>
      <c r="J876" s="168">
        <v>0</v>
      </c>
    </row>
    <row r="877" spans="1:10" ht="2.25" customHeight="1">
      <c r="A877" s="217"/>
      <c r="B877" s="217"/>
      <c r="C877" s="217"/>
      <c r="D877" s="217"/>
      <c r="E877" s="218"/>
      <c r="F877" s="218"/>
      <c r="G877" s="218"/>
      <c r="H877" s="218"/>
      <c r="I877" s="218"/>
      <c r="J877" s="123"/>
    </row>
    <row r="878" spans="1:10" ht="14.25" customHeight="1">
      <c r="A878" s="216" t="s">
        <v>648</v>
      </c>
      <c r="B878" s="216"/>
      <c r="C878" s="216"/>
      <c r="D878" s="216"/>
      <c r="E878" s="216"/>
      <c r="F878" s="216"/>
      <c r="G878" s="216"/>
      <c r="H878" s="216"/>
      <c r="I878" s="216"/>
      <c r="J878" s="216"/>
    </row>
    <row r="879" spans="1:10" ht="23.25" customHeight="1">
      <c r="A879" s="212" t="s">
        <v>647</v>
      </c>
      <c r="B879" s="212"/>
      <c r="C879" s="167" t="s">
        <v>646</v>
      </c>
      <c r="D879" s="167" t="s">
        <v>632</v>
      </c>
      <c r="E879" s="133">
        <v>0</v>
      </c>
      <c r="F879" s="133">
        <v>0</v>
      </c>
      <c r="G879" s="133">
        <v>2847198.7</v>
      </c>
      <c r="H879" s="133">
        <v>2847198.7</v>
      </c>
      <c r="I879" s="133">
        <v>0</v>
      </c>
      <c r="J879" s="134">
        <v>0</v>
      </c>
    </row>
    <row r="880" spans="1:10" ht="12" customHeight="1">
      <c r="A880" s="217" t="s">
        <v>631</v>
      </c>
      <c r="B880" s="217"/>
      <c r="C880" s="217"/>
      <c r="D880" s="217"/>
      <c r="E880" s="218">
        <v>0</v>
      </c>
      <c r="F880" s="218">
        <v>0</v>
      </c>
      <c r="G880" s="218">
        <v>2847198.7</v>
      </c>
      <c r="H880" s="218">
        <v>2847198.7</v>
      </c>
      <c r="I880" s="218">
        <v>0</v>
      </c>
      <c r="J880" s="168">
        <v>0</v>
      </c>
    </row>
    <row r="881" spans="1:10" ht="2.25" customHeight="1">
      <c r="A881" s="217"/>
      <c r="B881" s="217"/>
      <c r="C881" s="217"/>
      <c r="D881" s="217"/>
      <c r="E881" s="218"/>
      <c r="F881" s="218"/>
      <c r="G881" s="218"/>
      <c r="H881" s="218"/>
      <c r="I881" s="218"/>
      <c r="J881" s="123"/>
    </row>
    <row r="882" spans="1:10" ht="14.25" customHeight="1">
      <c r="A882" s="216" t="s">
        <v>1830</v>
      </c>
      <c r="B882" s="216"/>
      <c r="C882" s="216"/>
      <c r="D882" s="216"/>
      <c r="E882" s="216"/>
      <c r="F882" s="216"/>
      <c r="G882" s="216"/>
      <c r="H882" s="216"/>
      <c r="I882" s="216"/>
      <c r="J882" s="216"/>
    </row>
    <row r="883" spans="1:10" ht="23.25" customHeight="1">
      <c r="A883" s="212" t="s">
        <v>1831</v>
      </c>
      <c r="B883" s="212"/>
      <c r="C883" s="167" t="s">
        <v>1832</v>
      </c>
      <c r="D883" s="167" t="s">
        <v>632</v>
      </c>
      <c r="E883" s="133">
        <v>0</v>
      </c>
      <c r="F883" s="133">
        <v>0</v>
      </c>
      <c r="G883" s="133">
        <v>27945115.71</v>
      </c>
      <c r="H883" s="133">
        <v>27945115.71</v>
      </c>
      <c r="I883" s="133">
        <v>0</v>
      </c>
      <c r="J883" s="134">
        <v>0</v>
      </c>
    </row>
    <row r="884" spans="1:10" ht="12" customHeight="1">
      <c r="A884" s="217" t="s">
        <v>631</v>
      </c>
      <c r="B884" s="217"/>
      <c r="C884" s="217"/>
      <c r="D884" s="217"/>
      <c r="E884" s="218">
        <v>0</v>
      </c>
      <c r="F884" s="218">
        <v>0</v>
      </c>
      <c r="G884" s="218">
        <v>27945115.71</v>
      </c>
      <c r="H884" s="218">
        <v>27945115.71</v>
      </c>
      <c r="I884" s="218">
        <v>0</v>
      </c>
      <c r="J884" s="168">
        <v>0</v>
      </c>
    </row>
    <row r="885" spans="1:10" ht="2.25" customHeight="1">
      <c r="A885" s="217"/>
      <c r="B885" s="217"/>
      <c r="C885" s="217"/>
      <c r="D885" s="217"/>
      <c r="E885" s="218"/>
      <c r="F885" s="218"/>
      <c r="G885" s="218"/>
      <c r="H885" s="218"/>
      <c r="I885" s="218"/>
      <c r="J885" s="123"/>
    </row>
    <row r="886" spans="1:10" ht="14.25" customHeight="1">
      <c r="A886" s="216" t="s">
        <v>645</v>
      </c>
      <c r="B886" s="216"/>
      <c r="C886" s="216"/>
      <c r="D886" s="216"/>
      <c r="E886" s="216"/>
      <c r="F886" s="216"/>
      <c r="G886" s="216"/>
      <c r="H886" s="216"/>
      <c r="I886" s="216"/>
      <c r="J886" s="216"/>
    </row>
    <row r="887" spans="1:10" ht="23.25" customHeight="1">
      <c r="A887" s="212" t="s">
        <v>644</v>
      </c>
      <c r="B887" s="212"/>
      <c r="C887" s="167" t="s">
        <v>643</v>
      </c>
      <c r="D887" s="167" t="s">
        <v>632</v>
      </c>
      <c r="E887" s="133">
        <v>0</v>
      </c>
      <c r="F887" s="133">
        <v>0</v>
      </c>
      <c r="G887" s="133">
        <v>31233815.06</v>
      </c>
      <c r="H887" s="133">
        <v>31233815.06</v>
      </c>
      <c r="I887" s="133">
        <v>0</v>
      </c>
      <c r="J887" s="134">
        <v>0</v>
      </c>
    </row>
    <row r="888" spans="1:10" ht="12" customHeight="1">
      <c r="A888" s="217" t="s">
        <v>631</v>
      </c>
      <c r="B888" s="217"/>
      <c r="C888" s="217"/>
      <c r="D888" s="217"/>
      <c r="E888" s="218">
        <v>0</v>
      </c>
      <c r="F888" s="218">
        <v>0</v>
      </c>
      <c r="G888" s="218">
        <v>31233815.06</v>
      </c>
      <c r="H888" s="218">
        <v>31233815.06</v>
      </c>
      <c r="I888" s="218">
        <v>0</v>
      </c>
      <c r="J888" s="168">
        <v>0</v>
      </c>
    </row>
    <row r="889" spans="1:10" ht="2.25" customHeight="1">
      <c r="A889" s="217"/>
      <c r="B889" s="217"/>
      <c r="C889" s="217"/>
      <c r="D889" s="217"/>
      <c r="E889" s="218"/>
      <c r="F889" s="218"/>
      <c r="G889" s="218"/>
      <c r="H889" s="218"/>
      <c r="I889" s="218"/>
      <c r="J889" s="123"/>
    </row>
    <row r="890" spans="1:10" ht="14.25" customHeight="1">
      <c r="A890" s="216" t="s">
        <v>1833</v>
      </c>
      <c r="B890" s="216"/>
      <c r="C890" s="216"/>
      <c r="D890" s="216"/>
      <c r="E890" s="216"/>
      <c r="F890" s="216"/>
      <c r="G890" s="216"/>
      <c r="H890" s="216"/>
      <c r="I890" s="216"/>
      <c r="J890" s="216"/>
    </row>
    <row r="891" spans="1:10" ht="23.25" customHeight="1">
      <c r="A891" s="212" t="s">
        <v>1834</v>
      </c>
      <c r="B891" s="212"/>
      <c r="C891" s="167" t="s">
        <v>1835</v>
      </c>
      <c r="D891" s="167" t="s">
        <v>632</v>
      </c>
      <c r="E891" s="133">
        <v>0</v>
      </c>
      <c r="F891" s="133">
        <v>0</v>
      </c>
      <c r="G891" s="133">
        <v>1737406.86</v>
      </c>
      <c r="H891" s="133">
        <v>1737406.86</v>
      </c>
      <c r="I891" s="133">
        <v>0</v>
      </c>
      <c r="J891" s="134">
        <v>0</v>
      </c>
    </row>
    <row r="892" spans="1:10" ht="12" customHeight="1">
      <c r="A892" s="217" t="s">
        <v>631</v>
      </c>
      <c r="B892" s="217"/>
      <c r="C892" s="217"/>
      <c r="D892" s="217"/>
      <c r="E892" s="218">
        <v>0</v>
      </c>
      <c r="F892" s="218">
        <v>0</v>
      </c>
      <c r="G892" s="218">
        <v>1737406.86</v>
      </c>
      <c r="H892" s="218">
        <v>1737406.86</v>
      </c>
      <c r="I892" s="218">
        <v>0</v>
      </c>
      <c r="J892" s="168">
        <v>0</v>
      </c>
    </row>
    <row r="893" spans="1:10" ht="2.25" customHeight="1">
      <c r="A893" s="217"/>
      <c r="B893" s="217"/>
      <c r="C893" s="217"/>
      <c r="D893" s="217"/>
      <c r="E893" s="218"/>
      <c r="F893" s="218"/>
      <c r="G893" s="218"/>
      <c r="H893" s="218"/>
      <c r="I893" s="218"/>
      <c r="J893" s="123"/>
    </row>
    <row r="894" spans="1:10" ht="14.25" customHeight="1">
      <c r="A894" s="216" t="s">
        <v>642</v>
      </c>
      <c r="B894" s="216"/>
      <c r="C894" s="216"/>
      <c r="D894" s="216"/>
      <c r="E894" s="216"/>
      <c r="F894" s="216"/>
      <c r="G894" s="216"/>
      <c r="H894" s="216"/>
      <c r="I894" s="216"/>
      <c r="J894" s="216"/>
    </row>
    <row r="895" spans="1:10" ht="23.25" customHeight="1">
      <c r="A895" s="212" t="s">
        <v>641</v>
      </c>
      <c r="B895" s="212"/>
      <c r="C895" s="167" t="s">
        <v>640</v>
      </c>
      <c r="D895" s="167" t="s">
        <v>632</v>
      </c>
      <c r="E895" s="133">
        <v>0</v>
      </c>
      <c r="F895" s="133">
        <v>0</v>
      </c>
      <c r="G895" s="133">
        <v>13081060.04</v>
      </c>
      <c r="H895" s="133">
        <v>13081060.04</v>
      </c>
      <c r="I895" s="133">
        <v>0</v>
      </c>
      <c r="J895" s="134">
        <v>0</v>
      </c>
    </row>
    <row r="896" spans="1:10" ht="12.75" customHeight="1">
      <c r="A896" s="217" t="s">
        <v>631</v>
      </c>
      <c r="B896" s="217"/>
      <c r="C896" s="217"/>
      <c r="D896" s="217"/>
      <c r="E896" s="218">
        <v>0</v>
      </c>
      <c r="F896" s="218">
        <v>0</v>
      </c>
      <c r="G896" s="218">
        <v>13081060.04</v>
      </c>
      <c r="H896" s="218">
        <v>13081060.04</v>
      </c>
      <c r="I896" s="218">
        <v>0</v>
      </c>
      <c r="J896" s="168">
        <v>0</v>
      </c>
    </row>
    <row r="897" spans="1:10" ht="1.5" customHeight="1">
      <c r="A897" s="217"/>
      <c r="B897" s="217"/>
      <c r="C897" s="217"/>
      <c r="D897" s="217"/>
      <c r="E897" s="218"/>
      <c r="F897" s="218"/>
      <c r="G897" s="218"/>
      <c r="H897" s="218"/>
      <c r="I897" s="218"/>
      <c r="J897" s="123"/>
    </row>
    <row r="898" spans="1:10" ht="15" customHeight="1">
      <c r="A898" s="216" t="s">
        <v>639</v>
      </c>
      <c r="B898" s="216"/>
      <c r="C898" s="216"/>
      <c r="D898" s="216"/>
      <c r="E898" s="216"/>
      <c r="F898" s="216"/>
      <c r="G898" s="216"/>
      <c r="H898" s="216"/>
      <c r="I898" s="216"/>
      <c r="J898" s="216"/>
    </row>
    <row r="899" spans="1:10" ht="22.5" customHeight="1">
      <c r="A899" s="212" t="s">
        <v>638</v>
      </c>
      <c r="B899" s="212"/>
      <c r="C899" s="167" t="s">
        <v>637</v>
      </c>
      <c r="D899" s="167" t="s">
        <v>632</v>
      </c>
      <c r="E899" s="133">
        <v>0</v>
      </c>
      <c r="F899" s="133">
        <v>0</v>
      </c>
      <c r="G899" s="133">
        <v>14447409.09</v>
      </c>
      <c r="H899" s="133">
        <v>14447409.09</v>
      </c>
      <c r="I899" s="133">
        <v>0</v>
      </c>
      <c r="J899" s="134">
        <v>0</v>
      </c>
    </row>
    <row r="900" spans="1:10" ht="12.75" customHeight="1">
      <c r="A900" s="217" t="s">
        <v>631</v>
      </c>
      <c r="B900" s="217"/>
      <c r="C900" s="217"/>
      <c r="D900" s="217"/>
      <c r="E900" s="218">
        <v>0</v>
      </c>
      <c r="F900" s="218">
        <v>0</v>
      </c>
      <c r="G900" s="218">
        <v>14447409.09</v>
      </c>
      <c r="H900" s="218">
        <v>14447409.09</v>
      </c>
      <c r="I900" s="218">
        <v>0</v>
      </c>
      <c r="J900" s="168">
        <v>0</v>
      </c>
    </row>
    <row r="901" spans="1:10" ht="2.25" customHeight="1">
      <c r="A901" s="217"/>
      <c r="B901" s="217"/>
      <c r="C901" s="217"/>
      <c r="D901" s="217"/>
      <c r="E901" s="218"/>
      <c r="F901" s="218"/>
      <c r="G901" s="218"/>
      <c r="H901" s="218"/>
      <c r="I901" s="218"/>
      <c r="J901" s="123"/>
    </row>
    <row r="902" spans="1:10" ht="14.25" customHeight="1">
      <c r="A902" s="216" t="s">
        <v>634</v>
      </c>
      <c r="B902" s="216"/>
      <c r="C902" s="216"/>
      <c r="D902" s="216"/>
      <c r="E902" s="216"/>
      <c r="F902" s="216"/>
      <c r="G902" s="216"/>
      <c r="H902" s="216"/>
      <c r="I902" s="216"/>
      <c r="J902" s="216"/>
    </row>
    <row r="903" spans="1:10" ht="23.25" customHeight="1">
      <c r="A903" s="212" t="s">
        <v>636</v>
      </c>
      <c r="B903" s="212"/>
      <c r="C903" s="167" t="s">
        <v>635</v>
      </c>
      <c r="D903" s="167" t="s">
        <v>632</v>
      </c>
      <c r="E903" s="133">
        <v>0</v>
      </c>
      <c r="F903" s="133">
        <v>0</v>
      </c>
      <c r="G903" s="133">
        <v>583978070.23</v>
      </c>
      <c r="H903" s="133">
        <v>583978070.23</v>
      </c>
      <c r="I903" s="133">
        <v>0</v>
      </c>
      <c r="J903" s="134">
        <v>0</v>
      </c>
    </row>
    <row r="904" spans="1:10" ht="12" customHeight="1">
      <c r="A904" s="217" t="s">
        <v>631</v>
      </c>
      <c r="B904" s="217"/>
      <c r="C904" s="217"/>
      <c r="D904" s="217"/>
      <c r="E904" s="218">
        <v>0</v>
      </c>
      <c r="F904" s="218">
        <v>0</v>
      </c>
      <c r="G904" s="218">
        <v>583978070.23</v>
      </c>
      <c r="H904" s="218">
        <v>583978070.23</v>
      </c>
      <c r="I904" s="218">
        <v>0</v>
      </c>
      <c r="J904" s="168">
        <v>0</v>
      </c>
    </row>
    <row r="905" spans="1:10" ht="2.25" customHeight="1">
      <c r="A905" s="217"/>
      <c r="B905" s="217"/>
      <c r="C905" s="217"/>
      <c r="D905" s="217"/>
      <c r="E905" s="218"/>
      <c r="F905" s="218"/>
      <c r="G905" s="218"/>
      <c r="H905" s="218"/>
      <c r="I905" s="218"/>
      <c r="J905" s="123"/>
    </row>
    <row r="906" spans="1:10" ht="14.25" customHeight="1">
      <c r="A906" s="216" t="s">
        <v>634</v>
      </c>
      <c r="B906" s="216"/>
      <c r="C906" s="216"/>
      <c r="D906" s="216"/>
      <c r="E906" s="216"/>
      <c r="F906" s="216"/>
      <c r="G906" s="216"/>
      <c r="H906" s="216"/>
      <c r="I906" s="216"/>
      <c r="J906" s="216"/>
    </row>
    <row r="907" spans="1:10" ht="23.25" customHeight="1">
      <c r="A907" s="212" t="s">
        <v>634</v>
      </c>
      <c r="B907" s="212"/>
      <c r="C907" s="167" t="s">
        <v>633</v>
      </c>
      <c r="D907" s="167" t="s">
        <v>632</v>
      </c>
      <c r="E907" s="133">
        <v>0</v>
      </c>
      <c r="F907" s="133">
        <v>0</v>
      </c>
      <c r="G907" s="133">
        <v>232859101382.21</v>
      </c>
      <c r="H907" s="133">
        <v>232859101382.21</v>
      </c>
      <c r="I907" s="133">
        <v>0</v>
      </c>
      <c r="J907" s="133">
        <v>0</v>
      </c>
    </row>
    <row r="908" spans="1:10" ht="12" customHeight="1">
      <c r="A908" s="217" t="s">
        <v>631</v>
      </c>
      <c r="B908" s="217"/>
      <c r="C908" s="217"/>
      <c r="D908" s="217"/>
      <c r="E908" s="218">
        <v>0</v>
      </c>
      <c r="F908" s="218">
        <v>0</v>
      </c>
      <c r="G908" s="218">
        <v>232859101382.21</v>
      </c>
      <c r="H908" s="218">
        <v>232859101382.21</v>
      </c>
      <c r="I908" s="218">
        <v>0</v>
      </c>
      <c r="J908" s="133">
        <v>0</v>
      </c>
    </row>
    <row r="909" spans="1:10" ht="2.25" customHeight="1">
      <c r="A909" s="217"/>
      <c r="B909" s="217"/>
      <c r="C909" s="217"/>
      <c r="D909" s="217"/>
      <c r="E909" s="218"/>
      <c r="F909" s="218"/>
      <c r="G909" s="218"/>
      <c r="H909" s="218"/>
      <c r="I909" s="218"/>
      <c r="J909" s="123"/>
    </row>
    <row r="910" spans="1:10" ht="12" customHeight="1">
      <c r="A910" s="217" t="s">
        <v>630</v>
      </c>
      <c r="B910" s="217"/>
      <c r="C910" s="217"/>
      <c r="D910" s="217"/>
      <c r="E910" s="218">
        <v>109381040334.8</v>
      </c>
      <c r="F910" s="218">
        <v>109381040334.8</v>
      </c>
      <c r="G910" s="218">
        <v>2135609460174.85</v>
      </c>
      <c r="H910" s="218">
        <v>2135609460174.85</v>
      </c>
      <c r="I910" s="218">
        <v>164414360906.78</v>
      </c>
      <c r="J910" s="168">
        <v>164414360906.78</v>
      </c>
    </row>
    <row r="911" spans="1:10" ht="6" customHeight="1">
      <c r="A911" s="217"/>
      <c r="B911" s="217"/>
      <c r="C911" s="217"/>
      <c r="D911" s="217"/>
      <c r="E911" s="218"/>
      <c r="F911" s="218"/>
      <c r="G911" s="218"/>
      <c r="H911" s="218"/>
      <c r="I911" s="218"/>
      <c r="J911" s="123"/>
    </row>
    <row r="912" spans="1:10" ht="24" customHeight="1">
      <c r="A912" s="122"/>
      <c r="B912" s="122"/>
      <c r="C912" s="122"/>
      <c r="D912" s="122"/>
      <c r="E912" s="122"/>
      <c r="F912" s="122"/>
      <c r="G912" s="122"/>
      <c r="H912" s="122"/>
      <c r="I912" s="122"/>
      <c r="J912" s="122"/>
    </row>
    <row r="913" spans="1:10" ht="15" customHeight="1">
      <c r="A913" s="219"/>
      <c r="B913" s="219"/>
      <c r="C913" s="219"/>
      <c r="D913" s="220" t="s">
        <v>629</v>
      </c>
      <c r="E913" s="220"/>
      <c r="F913" s="220"/>
      <c r="G913" s="220"/>
      <c r="H913" s="220"/>
      <c r="I913" s="220"/>
      <c r="J913" s="220"/>
    </row>
    <row r="914" spans="1:10" ht="22.5" customHeight="1">
      <c r="A914" s="122"/>
      <c r="B914" s="122"/>
      <c r="C914" s="122"/>
      <c r="D914" s="122"/>
      <c r="E914" s="122"/>
      <c r="F914" s="122"/>
      <c r="G914" s="122"/>
      <c r="H914" s="122"/>
      <c r="I914" s="122"/>
      <c r="J914" s="122"/>
    </row>
    <row r="915" spans="1:10" ht="18" customHeight="1">
      <c r="A915" s="125" t="s">
        <v>543</v>
      </c>
      <c r="B915" s="194">
        <v>45338.417604166665</v>
      </c>
      <c r="C915" s="194"/>
      <c r="D915" s="194"/>
      <c r="E915" s="194"/>
      <c r="F915" s="194"/>
      <c r="G915" s="194"/>
      <c r="H915" s="194"/>
      <c r="I915" s="125" t="s">
        <v>131</v>
      </c>
      <c r="J915" s="126" t="s">
        <v>133</v>
      </c>
    </row>
  </sheetData>
  <sheetProtection/>
  <mergeCells count="1356">
    <mergeCell ref="A913:C913"/>
    <mergeCell ref="D913:J913"/>
    <mergeCell ref="B915:H915"/>
    <mergeCell ref="A910:D911"/>
    <mergeCell ref="E910:E911"/>
    <mergeCell ref="F910:F911"/>
    <mergeCell ref="G910:G911"/>
    <mergeCell ref="H910:H911"/>
    <mergeCell ref="I910:I911"/>
    <mergeCell ref="A906:J906"/>
    <mergeCell ref="A907:B907"/>
    <mergeCell ref="A908:D909"/>
    <mergeCell ref="E908:E909"/>
    <mergeCell ref="F908:F909"/>
    <mergeCell ref="G908:G909"/>
    <mergeCell ref="H908:H909"/>
    <mergeCell ref="I908:I909"/>
    <mergeCell ref="A902:J902"/>
    <mergeCell ref="A903:B903"/>
    <mergeCell ref="A904:D905"/>
    <mergeCell ref="E904:E905"/>
    <mergeCell ref="F904:F905"/>
    <mergeCell ref="G904:G905"/>
    <mergeCell ref="H904:H905"/>
    <mergeCell ref="I904:I905"/>
    <mergeCell ref="A898:J898"/>
    <mergeCell ref="A899:B899"/>
    <mergeCell ref="A900:D901"/>
    <mergeCell ref="E900:E901"/>
    <mergeCell ref="F900:F901"/>
    <mergeCell ref="G900:G901"/>
    <mergeCell ref="H900:H901"/>
    <mergeCell ref="I900:I901"/>
    <mergeCell ref="A894:J894"/>
    <mergeCell ref="A895:B895"/>
    <mergeCell ref="A896:D897"/>
    <mergeCell ref="E896:E897"/>
    <mergeCell ref="F896:F897"/>
    <mergeCell ref="G896:G897"/>
    <mergeCell ref="H896:H897"/>
    <mergeCell ref="I896:I897"/>
    <mergeCell ref="A890:J890"/>
    <mergeCell ref="A891:B891"/>
    <mergeCell ref="A892:D893"/>
    <mergeCell ref="E892:E893"/>
    <mergeCell ref="F892:F893"/>
    <mergeCell ref="G892:G893"/>
    <mergeCell ref="H892:H893"/>
    <mergeCell ref="I892:I893"/>
    <mergeCell ref="A886:J886"/>
    <mergeCell ref="A887:B887"/>
    <mergeCell ref="A888:D889"/>
    <mergeCell ref="E888:E889"/>
    <mergeCell ref="F888:F889"/>
    <mergeCell ref="G888:G889"/>
    <mergeCell ref="H888:H889"/>
    <mergeCell ref="I888:I889"/>
    <mergeCell ref="A882:J882"/>
    <mergeCell ref="A883:B883"/>
    <mergeCell ref="A884:D885"/>
    <mergeCell ref="E884:E885"/>
    <mergeCell ref="F884:F885"/>
    <mergeCell ref="G884:G885"/>
    <mergeCell ref="H884:H885"/>
    <mergeCell ref="I884:I885"/>
    <mergeCell ref="A878:J878"/>
    <mergeCell ref="A879:B879"/>
    <mergeCell ref="A880:D881"/>
    <mergeCell ref="E880:E881"/>
    <mergeCell ref="F880:F881"/>
    <mergeCell ref="G880:G881"/>
    <mergeCell ref="H880:H881"/>
    <mergeCell ref="I880:I881"/>
    <mergeCell ref="A874:J874"/>
    <mergeCell ref="A875:B875"/>
    <mergeCell ref="A876:D877"/>
    <mergeCell ref="E876:E877"/>
    <mergeCell ref="F876:F877"/>
    <mergeCell ref="G876:G877"/>
    <mergeCell ref="H876:H877"/>
    <mergeCell ref="I876:I877"/>
    <mergeCell ref="A870:J870"/>
    <mergeCell ref="A871:B871"/>
    <mergeCell ref="A872:D873"/>
    <mergeCell ref="E872:E873"/>
    <mergeCell ref="F872:F873"/>
    <mergeCell ref="G872:G873"/>
    <mergeCell ref="H872:H873"/>
    <mergeCell ref="I872:I873"/>
    <mergeCell ref="A865:J865"/>
    <mergeCell ref="A866:B866"/>
    <mergeCell ref="A867:B867"/>
    <mergeCell ref="A868:D869"/>
    <mergeCell ref="E868:E869"/>
    <mergeCell ref="F868:F869"/>
    <mergeCell ref="G868:G869"/>
    <mergeCell ref="H868:H869"/>
    <mergeCell ref="I868:I869"/>
    <mergeCell ref="A861:J861"/>
    <mergeCell ref="A862:B862"/>
    <mergeCell ref="A863:D864"/>
    <mergeCell ref="E863:E864"/>
    <mergeCell ref="F863:F864"/>
    <mergeCell ref="G863:G864"/>
    <mergeCell ref="H863:H864"/>
    <mergeCell ref="I863:I864"/>
    <mergeCell ref="A857:J857"/>
    <mergeCell ref="A858:B858"/>
    <mergeCell ref="A859:D860"/>
    <mergeCell ref="E859:E860"/>
    <mergeCell ref="F859:F860"/>
    <mergeCell ref="G859:G860"/>
    <mergeCell ref="H859:H860"/>
    <mergeCell ref="I859:I860"/>
    <mergeCell ref="A852:J852"/>
    <mergeCell ref="A853:B853"/>
    <mergeCell ref="A854:B854"/>
    <mergeCell ref="A855:D856"/>
    <mergeCell ref="E855:E856"/>
    <mergeCell ref="F855:F856"/>
    <mergeCell ref="G855:G856"/>
    <mergeCell ref="H855:H856"/>
    <mergeCell ref="I855:I856"/>
    <mergeCell ref="A848:J848"/>
    <mergeCell ref="A849:B849"/>
    <mergeCell ref="A850:D851"/>
    <mergeCell ref="E850:E851"/>
    <mergeCell ref="F850:F851"/>
    <mergeCell ref="G850:G851"/>
    <mergeCell ref="H850:H851"/>
    <mergeCell ref="I850:I851"/>
    <mergeCell ref="I842:I843"/>
    <mergeCell ref="A844:J844"/>
    <mergeCell ref="A845:B845"/>
    <mergeCell ref="A846:D847"/>
    <mergeCell ref="E846:E847"/>
    <mergeCell ref="F846:F847"/>
    <mergeCell ref="G846:G847"/>
    <mergeCell ref="H846:H847"/>
    <mergeCell ref="I846:I847"/>
    <mergeCell ref="A837:J837"/>
    <mergeCell ref="A838:B838"/>
    <mergeCell ref="A839:B839"/>
    <mergeCell ref="A840:B840"/>
    <mergeCell ref="A841:B841"/>
    <mergeCell ref="A842:D843"/>
    <mergeCell ref="E842:E843"/>
    <mergeCell ref="F842:F843"/>
    <mergeCell ref="G842:G843"/>
    <mergeCell ref="H842:H843"/>
    <mergeCell ref="A831:J831"/>
    <mergeCell ref="A832:B832"/>
    <mergeCell ref="A833:B833"/>
    <mergeCell ref="A834:B834"/>
    <mergeCell ref="A835:D836"/>
    <mergeCell ref="E835:E836"/>
    <mergeCell ref="F835:F836"/>
    <mergeCell ref="G835:G836"/>
    <mergeCell ref="H835:H836"/>
    <mergeCell ref="I835:I836"/>
    <mergeCell ref="I825:I826"/>
    <mergeCell ref="A827:J827"/>
    <mergeCell ref="A828:B828"/>
    <mergeCell ref="A829:D830"/>
    <mergeCell ref="E829:E830"/>
    <mergeCell ref="F829:F830"/>
    <mergeCell ref="G829:G830"/>
    <mergeCell ref="H829:H830"/>
    <mergeCell ref="I829:I830"/>
    <mergeCell ref="A820:J820"/>
    <mergeCell ref="A821:B821"/>
    <mergeCell ref="A822:B822"/>
    <mergeCell ref="A823:B823"/>
    <mergeCell ref="A824:B824"/>
    <mergeCell ref="A825:D826"/>
    <mergeCell ref="E825:E826"/>
    <mergeCell ref="F825:F826"/>
    <mergeCell ref="G825:G826"/>
    <mergeCell ref="H825:H826"/>
    <mergeCell ref="A818:D819"/>
    <mergeCell ref="E818:E819"/>
    <mergeCell ref="F818:F819"/>
    <mergeCell ref="G818:G819"/>
    <mergeCell ref="H818:H819"/>
    <mergeCell ref="I818:I819"/>
    <mergeCell ref="A812:J812"/>
    <mergeCell ref="A813:B813"/>
    <mergeCell ref="A814:B814"/>
    <mergeCell ref="A815:B815"/>
    <mergeCell ref="A816:B816"/>
    <mergeCell ref="A817:B817"/>
    <mergeCell ref="A808:J808"/>
    <mergeCell ref="A809:B809"/>
    <mergeCell ref="A810:D811"/>
    <mergeCell ref="E810:E811"/>
    <mergeCell ref="F810:F811"/>
    <mergeCell ref="G810:G811"/>
    <mergeCell ref="H810:H811"/>
    <mergeCell ref="I810:I811"/>
    <mergeCell ref="I801:I802"/>
    <mergeCell ref="A803:J803"/>
    <mergeCell ref="A804:B804"/>
    <mergeCell ref="A805:B805"/>
    <mergeCell ref="A806:D807"/>
    <mergeCell ref="E806:E807"/>
    <mergeCell ref="F806:F807"/>
    <mergeCell ref="G806:G807"/>
    <mergeCell ref="H806:H807"/>
    <mergeCell ref="I806:I807"/>
    <mergeCell ref="A800:B800"/>
    <mergeCell ref="A801:D802"/>
    <mergeCell ref="E801:E802"/>
    <mergeCell ref="F801:F802"/>
    <mergeCell ref="G801:G802"/>
    <mergeCell ref="H801:H802"/>
    <mergeCell ref="H794:H795"/>
    <mergeCell ref="I794:I795"/>
    <mergeCell ref="A796:J796"/>
    <mergeCell ref="A797:B797"/>
    <mergeCell ref="A798:B798"/>
    <mergeCell ref="A799:B799"/>
    <mergeCell ref="A792:B792"/>
    <mergeCell ref="A793:B793"/>
    <mergeCell ref="A794:D795"/>
    <mergeCell ref="E794:E795"/>
    <mergeCell ref="F794:F795"/>
    <mergeCell ref="G794:G795"/>
    <mergeCell ref="A786:J786"/>
    <mergeCell ref="A787:B787"/>
    <mergeCell ref="A788:B788"/>
    <mergeCell ref="A789:B789"/>
    <mergeCell ref="A790:B790"/>
    <mergeCell ref="A791:B791"/>
    <mergeCell ref="A782:J782"/>
    <mergeCell ref="A783:B783"/>
    <mergeCell ref="A784:D785"/>
    <mergeCell ref="E784:E785"/>
    <mergeCell ref="F784:F785"/>
    <mergeCell ref="G784:G785"/>
    <mergeCell ref="H784:H785"/>
    <mergeCell ref="I784:I785"/>
    <mergeCell ref="A778:J778"/>
    <mergeCell ref="A779:B779"/>
    <mergeCell ref="A780:D781"/>
    <mergeCell ref="E780:E781"/>
    <mergeCell ref="F780:F781"/>
    <mergeCell ref="G780:G781"/>
    <mergeCell ref="H780:H781"/>
    <mergeCell ref="I780:I781"/>
    <mergeCell ref="A774:J774"/>
    <mergeCell ref="A775:B775"/>
    <mergeCell ref="A776:D777"/>
    <mergeCell ref="E776:E777"/>
    <mergeCell ref="F776:F777"/>
    <mergeCell ref="G776:G777"/>
    <mergeCell ref="H776:H777"/>
    <mergeCell ref="I776:I777"/>
    <mergeCell ref="A770:J770"/>
    <mergeCell ref="A771:B771"/>
    <mergeCell ref="A772:D773"/>
    <mergeCell ref="E772:E773"/>
    <mergeCell ref="F772:F773"/>
    <mergeCell ref="G772:G773"/>
    <mergeCell ref="H772:H773"/>
    <mergeCell ref="I772:I773"/>
    <mergeCell ref="A766:J766"/>
    <mergeCell ref="A767:B767"/>
    <mergeCell ref="A768:D769"/>
    <mergeCell ref="E768:E769"/>
    <mergeCell ref="F768:F769"/>
    <mergeCell ref="G768:G769"/>
    <mergeCell ref="H768:H769"/>
    <mergeCell ref="I768:I769"/>
    <mergeCell ref="I760:I761"/>
    <mergeCell ref="A762:J762"/>
    <mergeCell ref="A763:B763"/>
    <mergeCell ref="A764:D765"/>
    <mergeCell ref="E764:E765"/>
    <mergeCell ref="F764:F765"/>
    <mergeCell ref="G764:G765"/>
    <mergeCell ref="H764:H765"/>
    <mergeCell ref="I764:I765"/>
    <mergeCell ref="A759:B759"/>
    <mergeCell ref="A760:D761"/>
    <mergeCell ref="E760:E761"/>
    <mergeCell ref="F760:F761"/>
    <mergeCell ref="G760:G761"/>
    <mergeCell ref="H760:H761"/>
    <mergeCell ref="E756:E757"/>
    <mergeCell ref="F756:F757"/>
    <mergeCell ref="G756:G757"/>
    <mergeCell ref="H756:H757"/>
    <mergeCell ref="I756:I757"/>
    <mergeCell ref="A758:J758"/>
    <mergeCell ref="A751:B751"/>
    <mergeCell ref="A752:B752"/>
    <mergeCell ref="A753:B753"/>
    <mergeCell ref="A754:B754"/>
    <mergeCell ref="A755:B755"/>
    <mergeCell ref="A756:D757"/>
    <mergeCell ref="G746:G747"/>
    <mergeCell ref="H746:H747"/>
    <mergeCell ref="I746:I747"/>
    <mergeCell ref="A748:J748"/>
    <mergeCell ref="A749:B749"/>
    <mergeCell ref="A750:B750"/>
    <mergeCell ref="A743:B743"/>
    <mergeCell ref="A744:B744"/>
    <mergeCell ref="A745:B745"/>
    <mergeCell ref="A746:D747"/>
    <mergeCell ref="E746:E747"/>
    <mergeCell ref="F746:F747"/>
    <mergeCell ref="A737:J737"/>
    <mergeCell ref="A738:B738"/>
    <mergeCell ref="A739:B739"/>
    <mergeCell ref="A740:B740"/>
    <mergeCell ref="A741:B741"/>
    <mergeCell ref="A742:B742"/>
    <mergeCell ref="A733:J733"/>
    <mergeCell ref="A734:B734"/>
    <mergeCell ref="A735:D736"/>
    <mergeCell ref="E735:E736"/>
    <mergeCell ref="F735:F736"/>
    <mergeCell ref="G735:G736"/>
    <mergeCell ref="H735:H736"/>
    <mergeCell ref="I735:I736"/>
    <mergeCell ref="A729:J729"/>
    <mergeCell ref="A730:B730"/>
    <mergeCell ref="A731:D732"/>
    <mergeCell ref="E731:E732"/>
    <mergeCell ref="F731:F732"/>
    <mergeCell ref="G731:G732"/>
    <mergeCell ref="H731:H732"/>
    <mergeCell ref="I731:I732"/>
    <mergeCell ref="A725:J725"/>
    <mergeCell ref="A726:B726"/>
    <mergeCell ref="A727:D728"/>
    <mergeCell ref="E727:E728"/>
    <mergeCell ref="F727:F728"/>
    <mergeCell ref="G727:G728"/>
    <mergeCell ref="H727:H728"/>
    <mergeCell ref="I727:I728"/>
    <mergeCell ref="A721:J721"/>
    <mergeCell ref="A722:B722"/>
    <mergeCell ref="A723:D724"/>
    <mergeCell ref="E723:E724"/>
    <mergeCell ref="F723:F724"/>
    <mergeCell ref="G723:G724"/>
    <mergeCell ref="H723:H724"/>
    <mergeCell ref="I723:I724"/>
    <mergeCell ref="H715:H716"/>
    <mergeCell ref="I715:I716"/>
    <mergeCell ref="A717:J717"/>
    <mergeCell ref="A718:B718"/>
    <mergeCell ref="A719:D720"/>
    <mergeCell ref="E719:E720"/>
    <mergeCell ref="F719:F720"/>
    <mergeCell ref="G719:G720"/>
    <mergeCell ref="H719:H720"/>
    <mergeCell ref="I719:I720"/>
    <mergeCell ref="A713:B713"/>
    <mergeCell ref="A714:B714"/>
    <mergeCell ref="A715:D716"/>
    <mergeCell ref="E715:E716"/>
    <mergeCell ref="F715:F716"/>
    <mergeCell ref="G715:G716"/>
    <mergeCell ref="A707:J707"/>
    <mergeCell ref="A708:B708"/>
    <mergeCell ref="A709:B709"/>
    <mergeCell ref="A710:B710"/>
    <mergeCell ref="A711:B711"/>
    <mergeCell ref="A712:B712"/>
    <mergeCell ref="A703:J703"/>
    <mergeCell ref="A704:B704"/>
    <mergeCell ref="A705:D706"/>
    <mergeCell ref="E705:E706"/>
    <mergeCell ref="F705:F706"/>
    <mergeCell ref="G705:G706"/>
    <mergeCell ref="H705:H706"/>
    <mergeCell ref="I705:I706"/>
    <mergeCell ref="A699:J699"/>
    <mergeCell ref="A700:B700"/>
    <mergeCell ref="A701:D702"/>
    <mergeCell ref="E701:E702"/>
    <mergeCell ref="F701:F702"/>
    <mergeCell ref="G701:G702"/>
    <mergeCell ref="H701:H702"/>
    <mergeCell ref="I701:I702"/>
    <mergeCell ref="A695:J695"/>
    <mergeCell ref="A696:B696"/>
    <mergeCell ref="A697:D698"/>
    <mergeCell ref="E697:E698"/>
    <mergeCell ref="F697:F698"/>
    <mergeCell ref="G697:G698"/>
    <mergeCell ref="H697:H698"/>
    <mergeCell ref="I697:I698"/>
    <mergeCell ref="A691:J691"/>
    <mergeCell ref="A692:B692"/>
    <mergeCell ref="A693:D694"/>
    <mergeCell ref="E693:E694"/>
    <mergeCell ref="F693:F694"/>
    <mergeCell ref="G693:G694"/>
    <mergeCell ref="H693:H694"/>
    <mergeCell ref="I693:I694"/>
    <mergeCell ref="A686:J686"/>
    <mergeCell ref="A687:B687"/>
    <mergeCell ref="A688:B688"/>
    <mergeCell ref="A689:D690"/>
    <mergeCell ref="E689:E690"/>
    <mergeCell ref="F689:F690"/>
    <mergeCell ref="G689:G690"/>
    <mergeCell ref="H689:H690"/>
    <mergeCell ref="I689:I690"/>
    <mergeCell ref="A682:J682"/>
    <mergeCell ref="A683:B683"/>
    <mergeCell ref="A684:D685"/>
    <mergeCell ref="E684:E685"/>
    <mergeCell ref="F684:F685"/>
    <mergeCell ref="G684:G685"/>
    <mergeCell ref="H684:H685"/>
    <mergeCell ref="I684:I685"/>
    <mergeCell ref="A678:J678"/>
    <mergeCell ref="A679:B679"/>
    <mergeCell ref="A680:D681"/>
    <mergeCell ref="E680:E681"/>
    <mergeCell ref="F680:F681"/>
    <mergeCell ref="G680:G681"/>
    <mergeCell ref="H680:H681"/>
    <mergeCell ref="I680:I681"/>
    <mergeCell ref="I672:I673"/>
    <mergeCell ref="A674:J674"/>
    <mergeCell ref="A675:B675"/>
    <mergeCell ref="A676:D677"/>
    <mergeCell ref="E676:E677"/>
    <mergeCell ref="F676:F677"/>
    <mergeCell ref="G676:G677"/>
    <mergeCell ref="H676:H677"/>
    <mergeCell ref="I676:I677"/>
    <mergeCell ref="H667:H668"/>
    <mergeCell ref="I667:I668"/>
    <mergeCell ref="A669:J669"/>
    <mergeCell ref="A670:B670"/>
    <mergeCell ref="A671:B671"/>
    <mergeCell ref="A672:D673"/>
    <mergeCell ref="E672:E673"/>
    <mergeCell ref="F672:F673"/>
    <mergeCell ref="G672:G673"/>
    <mergeCell ref="H672:H673"/>
    <mergeCell ref="A665:B665"/>
    <mergeCell ref="A666:B666"/>
    <mergeCell ref="A667:D668"/>
    <mergeCell ref="E667:E668"/>
    <mergeCell ref="F667:F668"/>
    <mergeCell ref="G667:G668"/>
    <mergeCell ref="A659:J659"/>
    <mergeCell ref="A660:B660"/>
    <mergeCell ref="A661:B661"/>
    <mergeCell ref="A662:B662"/>
    <mergeCell ref="A663:B663"/>
    <mergeCell ref="A664:B664"/>
    <mergeCell ref="A654:J654"/>
    <mergeCell ref="A655:B655"/>
    <mergeCell ref="A656:B656"/>
    <mergeCell ref="A657:D658"/>
    <mergeCell ref="E657:E658"/>
    <mergeCell ref="F657:F658"/>
    <mergeCell ref="G657:G658"/>
    <mergeCell ref="H657:H658"/>
    <mergeCell ref="I657:I658"/>
    <mergeCell ref="A650:J650"/>
    <mergeCell ref="A651:B651"/>
    <mergeCell ref="A652:D653"/>
    <mergeCell ref="E652:E653"/>
    <mergeCell ref="F652:F653"/>
    <mergeCell ref="G652:G653"/>
    <mergeCell ref="H652:H653"/>
    <mergeCell ref="I652:I653"/>
    <mergeCell ref="A645:J645"/>
    <mergeCell ref="A646:B646"/>
    <mergeCell ref="A647:B647"/>
    <mergeCell ref="A648:D649"/>
    <mergeCell ref="E648:E649"/>
    <mergeCell ref="F648:F649"/>
    <mergeCell ref="G648:G649"/>
    <mergeCell ref="H648:H649"/>
    <mergeCell ref="I648:I649"/>
    <mergeCell ref="A640:J640"/>
    <mergeCell ref="A641:B641"/>
    <mergeCell ref="A642:B642"/>
    <mergeCell ref="A643:D644"/>
    <mergeCell ref="E643:E644"/>
    <mergeCell ref="F643:F644"/>
    <mergeCell ref="G643:G644"/>
    <mergeCell ref="H643:H644"/>
    <mergeCell ref="I643:I644"/>
    <mergeCell ref="A635:J635"/>
    <mergeCell ref="A636:B636"/>
    <mergeCell ref="A637:B637"/>
    <mergeCell ref="A638:D639"/>
    <mergeCell ref="E638:E639"/>
    <mergeCell ref="F638:F639"/>
    <mergeCell ref="G638:G639"/>
    <mergeCell ref="H638:H639"/>
    <mergeCell ref="I638:I639"/>
    <mergeCell ref="A629:J629"/>
    <mergeCell ref="A630:B630"/>
    <mergeCell ref="A631:B631"/>
    <mergeCell ref="A632:B632"/>
    <mergeCell ref="A633:D634"/>
    <mergeCell ref="E633:E634"/>
    <mergeCell ref="F633:F634"/>
    <mergeCell ref="G633:G634"/>
    <mergeCell ref="H633:H634"/>
    <mergeCell ref="I633:I634"/>
    <mergeCell ref="A625:J625"/>
    <mergeCell ref="A626:B626"/>
    <mergeCell ref="A627:D628"/>
    <mergeCell ref="E627:E628"/>
    <mergeCell ref="F627:F628"/>
    <mergeCell ref="G627:G628"/>
    <mergeCell ref="H627:H628"/>
    <mergeCell ref="I627:I628"/>
    <mergeCell ref="A621:J621"/>
    <mergeCell ref="A622:B622"/>
    <mergeCell ref="A623:D624"/>
    <mergeCell ref="E623:E624"/>
    <mergeCell ref="F623:F624"/>
    <mergeCell ref="G623:G624"/>
    <mergeCell ref="H623:H624"/>
    <mergeCell ref="I623:I624"/>
    <mergeCell ref="A617:J617"/>
    <mergeCell ref="A618:B618"/>
    <mergeCell ref="A619:D620"/>
    <mergeCell ref="E619:E620"/>
    <mergeCell ref="F619:F620"/>
    <mergeCell ref="G619:G620"/>
    <mergeCell ref="H619:H620"/>
    <mergeCell ref="I619:I620"/>
    <mergeCell ref="A613:J613"/>
    <mergeCell ref="A614:B614"/>
    <mergeCell ref="A615:D616"/>
    <mergeCell ref="E615:E616"/>
    <mergeCell ref="F615:F616"/>
    <mergeCell ref="G615:G616"/>
    <mergeCell ref="H615:H616"/>
    <mergeCell ref="I615:I616"/>
    <mergeCell ref="A609:J609"/>
    <mergeCell ref="A610:B610"/>
    <mergeCell ref="A611:D612"/>
    <mergeCell ref="E611:E612"/>
    <mergeCell ref="F611:F612"/>
    <mergeCell ref="G611:G612"/>
    <mergeCell ref="H611:H612"/>
    <mergeCell ref="I611:I612"/>
    <mergeCell ref="A605:J605"/>
    <mergeCell ref="A606:B606"/>
    <mergeCell ref="A607:D608"/>
    <mergeCell ref="E607:E608"/>
    <mergeCell ref="F607:F608"/>
    <mergeCell ref="G607:G608"/>
    <mergeCell ref="H607:H608"/>
    <mergeCell ref="I607:I608"/>
    <mergeCell ref="A601:J601"/>
    <mergeCell ref="A602:B602"/>
    <mergeCell ref="A603:D604"/>
    <mergeCell ref="E603:E604"/>
    <mergeCell ref="F603:F604"/>
    <mergeCell ref="G603:G604"/>
    <mergeCell ref="H603:H604"/>
    <mergeCell ref="I603:I604"/>
    <mergeCell ref="A597:J597"/>
    <mergeCell ref="A598:B598"/>
    <mergeCell ref="A599:D600"/>
    <mergeCell ref="E599:E600"/>
    <mergeCell ref="F599:F600"/>
    <mergeCell ref="G599:G600"/>
    <mergeCell ref="H599:H600"/>
    <mergeCell ref="I599:I600"/>
    <mergeCell ref="A593:J593"/>
    <mergeCell ref="A594:B594"/>
    <mergeCell ref="A595:D596"/>
    <mergeCell ref="E595:E596"/>
    <mergeCell ref="F595:F596"/>
    <mergeCell ref="G595:G596"/>
    <mergeCell ref="H595:H596"/>
    <mergeCell ref="I595:I596"/>
    <mergeCell ref="A589:J589"/>
    <mergeCell ref="A590:B590"/>
    <mergeCell ref="A591:D592"/>
    <mergeCell ref="E591:E592"/>
    <mergeCell ref="F591:F592"/>
    <mergeCell ref="G591:G592"/>
    <mergeCell ref="H591:H592"/>
    <mergeCell ref="I591:I592"/>
    <mergeCell ref="A585:J585"/>
    <mergeCell ref="A586:B586"/>
    <mergeCell ref="A587:D588"/>
    <mergeCell ref="E587:E588"/>
    <mergeCell ref="F587:F588"/>
    <mergeCell ref="G587:G588"/>
    <mergeCell ref="H587:H588"/>
    <mergeCell ref="I587:I588"/>
    <mergeCell ref="A581:J581"/>
    <mergeCell ref="A582:B582"/>
    <mergeCell ref="A583:D584"/>
    <mergeCell ref="E583:E584"/>
    <mergeCell ref="F583:F584"/>
    <mergeCell ref="G583:G584"/>
    <mergeCell ref="H583:H584"/>
    <mergeCell ref="I583:I584"/>
    <mergeCell ref="A577:J577"/>
    <mergeCell ref="A578:B578"/>
    <mergeCell ref="A579:D580"/>
    <mergeCell ref="E579:E580"/>
    <mergeCell ref="F579:F580"/>
    <mergeCell ref="G579:G580"/>
    <mergeCell ref="H579:H580"/>
    <mergeCell ref="I579:I580"/>
    <mergeCell ref="A573:J573"/>
    <mergeCell ref="A574:B574"/>
    <mergeCell ref="A575:D576"/>
    <mergeCell ref="E575:E576"/>
    <mergeCell ref="F575:F576"/>
    <mergeCell ref="G575:G576"/>
    <mergeCell ref="H575:H576"/>
    <mergeCell ref="I575:I576"/>
    <mergeCell ref="A569:J569"/>
    <mergeCell ref="A570:B570"/>
    <mergeCell ref="A571:D572"/>
    <mergeCell ref="E571:E572"/>
    <mergeCell ref="F571:F572"/>
    <mergeCell ref="G571:G572"/>
    <mergeCell ref="H571:H572"/>
    <mergeCell ref="I571:I572"/>
    <mergeCell ref="A565:J565"/>
    <mergeCell ref="A566:B566"/>
    <mergeCell ref="A567:D568"/>
    <mergeCell ref="E567:E568"/>
    <mergeCell ref="F567:F568"/>
    <mergeCell ref="G567:G568"/>
    <mergeCell ref="H567:H568"/>
    <mergeCell ref="I567:I568"/>
    <mergeCell ref="I559:I560"/>
    <mergeCell ref="A561:J561"/>
    <mergeCell ref="A562:B562"/>
    <mergeCell ref="A563:D564"/>
    <mergeCell ref="E563:E564"/>
    <mergeCell ref="F563:F564"/>
    <mergeCell ref="G563:G564"/>
    <mergeCell ref="H563:H564"/>
    <mergeCell ref="I563:I564"/>
    <mergeCell ref="A554:J554"/>
    <mergeCell ref="A555:B555"/>
    <mergeCell ref="A556:B556"/>
    <mergeCell ref="A557:B557"/>
    <mergeCell ref="A558:B558"/>
    <mergeCell ref="A559:D560"/>
    <mergeCell ref="E559:E560"/>
    <mergeCell ref="F559:F560"/>
    <mergeCell ref="G559:G560"/>
    <mergeCell ref="H559:H560"/>
    <mergeCell ref="I548:I549"/>
    <mergeCell ref="A550:J550"/>
    <mergeCell ref="A551:B551"/>
    <mergeCell ref="A552:D553"/>
    <mergeCell ref="E552:E553"/>
    <mergeCell ref="F552:F553"/>
    <mergeCell ref="G552:G553"/>
    <mergeCell ref="H552:H553"/>
    <mergeCell ref="I552:I553"/>
    <mergeCell ref="A543:J543"/>
    <mergeCell ref="A544:B544"/>
    <mergeCell ref="A545:B545"/>
    <mergeCell ref="A546:B546"/>
    <mergeCell ref="A547:B547"/>
    <mergeCell ref="A548:D549"/>
    <mergeCell ref="E548:E549"/>
    <mergeCell ref="F548:F549"/>
    <mergeCell ref="G548:G549"/>
    <mergeCell ref="H548:H549"/>
    <mergeCell ref="A537:J537"/>
    <mergeCell ref="A538:B538"/>
    <mergeCell ref="A539:B539"/>
    <mergeCell ref="A540:B540"/>
    <mergeCell ref="A541:D542"/>
    <mergeCell ref="E541:E542"/>
    <mergeCell ref="F541:F542"/>
    <mergeCell ref="G541:G542"/>
    <mergeCell ref="H541:H542"/>
    <mergeCell ref="I541:I542"/>
    <mergeCell ref="A531:J531"/>
    <mergeCell ref="A532:B532"/>
    <mergeCell ref="A533:B533"/>
    <mergeCell ref="A534:B534"/>
    <mergeCell ref="A535:D536"/>
    <mergeCell ref="E535:E536"/>
    <mergeCell ref="F535:F536"/>
    <mergeCell ref="G535:G536"/>
    <mergeCell ref="H535:H536"/>
    <mergeCell ref="I535:I536"/>
    <mergeCell ref="A527:J527"/>
    <mergeCell ref="A528:B528"/>
    <mergeCell ref="A529:D530"/>
    <mergeCell ref="E529:E530"/>
    <mergeCell ref="F529:F530"/>
    <mergeCell ref="G529:G530"/>
    <mergeCell ref="H529:H530"/>
    <mergeCell ref="I529:I530"/>
    <mergeCell ref="A521:J521"/>
    <mergeCell ref="A522:B522"/>
    <mergeCell ref="A523:B523"/>
    <mergeCell ref="A524:B524"/>
    <mergeCell ref="A525:D526"/>
    <mergeCell ref="E525:E526"/>
    <mergeCell ref="F525:F526"/>
    <mergeCell ref="G525:G526"/>
    <mergeCell ref="H525:H526"/>
    <mergeCell ref="I525:I526"/>
    <mergeCell ref="I515:I516"/>
    <mergeCell ref="A517:J517"/>
    <mergeCell ref="A518:B518"/>
    <mergeCell ref="A519:D520"/>
    <mergeCell ref="E519:E520"/>
    <mergeCell ref="F519:F520"/>
    <mergeCell ref="G519:G520"/>
    <mergeCell ref="H519:H520"/>
    <mergeCell ref="I519:I520"/>
    <mergeCell ref="A510:J510"/>
    <mergeCell ref="A511:B511"/>
    <mergeCell ref="A512:B512"/>
    <mergeCell ref="A513:B513"/>
    <mergeCell ref="A514:B514"/>
    <mergeCell ref="A515:D516"/>
    <mergeCell ref="E515:E516"/>
    <mergeCell ref="F515:F516"/>
    <mergeCell ref="G515:G516"/>
    <mergeCell ref="H515:H516"/>
    <mergeCell ref="A508:D509"/>
    <mergeCell ref="E508:E509"/>
    <mergeCell ref="F508:F509"/>
    <mergeCell ref="G508:G509"/>
    <mergeCell ref="H508:H509"/>
    <mergeCell ref="I508:I509"/>
    <mergeCell ref="I501:I502"/>
    <mergeCell ref="A503:J503"/>
    <mergeCell ref="A504:B504"/>
    <mergeCell ref="A505:B505"/>
    <mergeCell ref="A506:B506"/>
    <mergeCell ref="A507:B507"/>
    <mergeCell ref="A500:B500"/>
    <mergeCell ref="A501:D502"/>
    <mergeCell ref="E501:E502"/>
    <mergeCell ref="F501:F502"/>
    <mergeCell ref="G501:G502"/>
    <mergeCell ref="H501:H502"/>
    <mergeCell ref="E497:E498"/>
    <mergeCell ref="F497:F498"/>
    <mergeCell ref="G497:G498"/>
    <mergeCell ref="H497:H498"/>
    <mergeCell ref="I497:I498"/>
    <mergeCell ref="A499:J499"/>
    <mergeCell ref="A492:B492"/>
    <mergeCell ref="A493:B493"/>
    <mergeCell ref="A494:B494"/>
    <mergeCell ref="A495:B495"/>
    <mergeCell ref="A496:B496"/>
    <mergeCell ref="A497:D498"/>
    <mergeCell ref="A486:B486"/>
    <mergeCell ref="A487:B487"/>
    <mergeCell ref="A488:B488"/>
    <mergeCell ref="A489:B489"/>
    <mergeCell ref="A490:B490"/>
    <mergeCell ref="A491:B491"/>
    <mergeCell ref="A480:B480"/>
    <mergeCell ref="A481:B481"/>
    <mergeCell ref="A482:B482"/>
    <mergeCell ref="A483:B483"/>
    <mergeCell ref="A484:B484"/>
    <mergeCell ref="A485:B485"/>
    <mergeCell ref="H474:H475"/>
    <mergeCell ref="I474:I475"/>
    <mergeCell ref="A476:J476"/>
    <mergeCell ref="A477:B477"/>
    <mergeCell ref="A478:B478"/>
    <mergeCell ref="A479:B479"/>
    <mergeCell ref="A472:B472"/>
    <mergeCell ref="A473:B473"/>
    <mergeCell ref="A474:D475"/>
    <mergeCell ref="E474:E475"/>
    <mergeCell ref="F474:F475"/>
    <mergeCell ref="G474:G475"/>
    <mergeCell ref="A466:B466"/>
    <mergeCell ref="A467:B467"/>
    <mergeCell ref="A468:B468"/>
    <mergeCell ref="A469:B469"/>
    <mergeCell ref="A470:B470"/>
    <mergeCell ref="A471:B471"/>
    <mergeCell ref="A460:B460"/>
    <mergeCell ref="A461:B461"/>
    <mergeCell ref="A462:B462"/>
    <mergeCell ref="A463:B463"/>
    <mergeCell ref="A464:B464"/>
    <mergeCell ref="A465:B465"/>
    <mergeCell ref="A454:B454"/>
    <mergeCell ref="A455:B455"/>
    <mergeCell ref="A456:B456"/>
    <mergeCell ref="A457:B457"/>
    <mergeCell ref="A458:B458"/>
    <mergeCell ref="A459:B459"/>
    <mergeCell ref="A448:B448"/>
    <mergeCell ref="A449:B449"/>
    <mergeCell ref="A450:B450"/>
    <mergeCell ref="A451:B451"/>
    <mergeCell ref="A452:B452"/>
    <mergeCell ref="A453:B453"/>
    <mergeCell ref="G443:G444"/>
    <mergeCell ref="H443:H444"/>
    <mergeCell ref="I443:I444"/>
    <mergeCell ref="A445:J445"/>
    <mergeCell ref="A446:B446"/>
    <mergeCell ref="A447:B447"/>
    <mergeCell ref="A440:B440"/>
    <mergeCell ref="A441:B441"/>
    <mergeCell ref="A442:B442"/>
    <mergeCell ref="A443:D444"/>
    <mergeCell ref="E443:E444"/>
    <mergeCell ref="F443:F444"/>
    <mergeCell ref="H434:H435"/>
    <mergeCell ref="I434:I435"/>
    <mergeCell ref="A436:J436"/>
    <mergeCell ref="A437:B437"/>
    <mergeCell ref="A438:B438"/>
    <mergeCell ref="A439:B439"/>
    <mergeCell ref="A432:B432"/>
    <mergeCell ref="A433:B433"/>
    <mergeCell ref="A434:D435"/>
    <mergeCell ref="E434:E435"/>
    <mergeCell ref="F434:F435"/>
    <mergeCell ref="G434:G435"/>
    <mergeCell ref="A426:B426"/>
    <mergeCell ref="A427:B427"/>
    <mergeCell ref="A428:B428"/>
    <mergeCell ref="A429:B429"/>
    <mergeCell ref="A430:B430"/>
    <mergeCell ref="A431:B431"/>
    <mergeCell ref="E423:E424"/>
    <mergeCell ref="F423:F424"/>
    <mergeCell ref="G423:G424"/>
    <mergeCell ref="H423:H424"/>
    <mergeCell ref="I423:I424"/>
    <mergeCell ref="A425:J425"/>
    <mergeCell ref="A418:B418"/>
    <mergeCell ref="A419:B419"/>
    <mergeCell ref="A420:B420"/>
    <mergeCell ref="A421:B421"/>
    <mergeCell ref="A422:B422"/>
    <mergeCell ref="A423:D424"/>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00:B400"/>
    <mergeCell ref="A401:B401"/>
    <mergeCell ref="A402:B402"/>
    <mergeCell ref="A403:B403"/>
    <mergeCell ref="A404:B404"/>
    <mergeCell ref="A405:B405"/>
    <mergeCell ref="A394:B394"/>
    <mergeCell ref="A395:B395"/>
    <mergeCell ref="A396:B396"/>
    <mergeCell ref="A397:B397"/>
    <mergeCell ref="A398:B398"/>
    <mergeCell ref="A399:B399"/>
    <mergeCell ref="A388:B388"/>
    <mergeCell ref="A389:B389"/>
    <mergeCell ref="A390:B390"/>
    <mergeCell ref="A391:B391"/>
    <mergeCell ref="A392:B392"/>
    <mergeCell ref="A393:B393"/>
    <mergeCell ref="A382:B382"/>
    <mergeCell ref="A383:B383"/>
    <mergeCell ref="A384:B384"/>
    <mergeCell ref="A385:B385"/>
    <mergeCell ref="A386:B386"/>
    <mergeCell ref="A387:B387"/>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04:B304"/>
    <mergeCell ref="A305:B305"/>
    <mergeCell ref="A306:B306"/>
    <mergeCell ref="A307:B307"/>
    <mergeCell ref="A308:B308"/>
    <mergeCell ref="A309:B309"/>
    <mergeCell ref="A298:B298"/>
    <mergeCell ref="A299:B299"/>
    <mergeCell ref="A300:B300"/>
    <mergeCell ref="A301:B301"/>
    <mergeCell ref="A302:B302"/>
    <mergeCell ref="A303:B303"/>
    <mergeCell ref="A292:B292"/>
    <mergeCell ref="A293:B293"/>
    <mergeCell ref="A294:B294"/>
    <mergeCell ref="A295:B295"/>
    <mergeCell ref="A296:B296"/>
    <mergeCell ref="A297:B297"/>
    <mergeCell ref="A286:B286"/>
    <mergeCell ref="A287:B287"/>
    <mergeCell ref="A288:B288"/>
    <mergeCell ref="A289:B289"/>
    <mergeCell ref="A290:B290"/>
    <mergeCell ref="A291:B291"/>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08:B208"/>
    <mergeCell ref="A209:B209"/>
    <mergeCell ref="A210:B210"/>
    <mergeCell ref="A211:B211"/>
    <mergeCell ref="A212:B212"/>
    <mergeCell ref="A213:B213"/>
    <mergeCell ref="A202:B202"/>
    <mergeCell ref="A203:B203"/>
    <mergeCell ref="A204:B204"/>
    <mergeCell ref="A205:B205"/>
    <mergeCell ref="A206:B206"/>
    <mergeCell ref="A207:B207"/>
    <mergeCell ref="A196:B196"/>
    <mergeCell ref="A197:B197"/>
    <mergeCell ref="A198:B198"/>
    <mergeCell ref="A199:B199"/>
    <mergeCell ref="A200:B200"/>
    <mergeCell ref="A201:B201"/>
    <mergeCell ref="A190:B190"/>
    <mergeCell ref="A191:B191"/>
    <mergeCell ref="A192:B192"/>
    <mergeCell ref="A193:B193"/>
    <mergeCell ref="A194:B194"/>
    <mergeCell ref="A195:B195"/>
    <mergeCell ref="I183:I184"/>
    <mergeCell ref="A185:J185"/>
    <mergeCell ref="A186:B186"/>
    <mergeCell ref="A187:B187"/>
    <mergeCell ref="A188:B188"/>
    <mergeCell ref="A189:B189"/>
    <mergeCell ref="H178:H179"/>
    <mergeCell ref="I178:I179"/>
    <mergeCell ref="A180:J180"/>
    <mergeCell ref="A181:B181"/>
    <mergeCell ref="A182:B182"/>
    <mergeCell ref="A183:D184"/>
    <mergeCell ref="E183:E184"/>
    <mergeCell ref="F183:F184"/>
    <mergeCell ref="G183:G184"/>
    <mergeCell ref="H183:H184"/>
    <mergeCell ref="A176:B176"/>
    <mergeCell ref="A177:B177"/>
    <mergeCell ref="A178:D179"/>
    <mergeCell ref="E178:E179"/>
    <mergeCell ref="F178:F179"/>
    <mergeCell ref="G178:G179"/>
    <mergeCell ref="A170:B170"/>
    <mergeCell ref="A171:B171"/>
    <mergeCell ref="A172:B172"/>
    <mergeCell ref="A173:B173"/>
    <mergeCell ref="A174:B174"/>
    <mergeCell ref="A175:B175"/>
    <mergeCell ref="A164:B164"/>
    <mergeCell ref="A165:B165"/>
    <mergeCell ref="A166:B166"/>
    <mergeCell ref="A167:B167"/>
    <mergeCell ref="A168:B168"/>
    <mergeCell ref="A169:B169"/>
    <mergeCell ref="A158:B158"/>
    <mergeCell ref="A159:B159"/>
    <mergeCell ref="A160:B160"/>
    <mergeCell ref="A161:B161"/>
    <mergeCell ref="A162:B162"/>
    <mergeCell ref="A163:B163"/>
    <mergeCell ref="H152:H153"/>
    <mergeCell ref="I152:I153"/>
    <mergeCell ref="A154:J154"/>
    <mergeCell ref="A155:B155"/>
    <mergeCell ref="A156:B156"/>
    <mergeCell ref="A157:B157"/>
    <mergeCell ref="A150:B150"/>
    <mergeCell ref="A151:B151"/>
    <mergeCell ref="A152:D153"/>
    <mergeCell ref="E152:E153"/>
    <mergeCell ref="F152:F153"/>
    <mergeCell ref="G152:G153"/>
    <mergeCell ref="I143:I144"/>
    <mergeCell ref="A145:J145"/>
    <mergeCell ref="A146:B146"/>
    <mergeCell ref="A147:B147"/>
    <mergeCell ref="A148:B148"/>
    <mergeCell ref="A149:B149"/>
    <mergeCell ref="A138:J138"/>
    <mergeCell ref="A139:B139"/>
    <mergeCell ref="A140:B140"/>
    <mergeCell ref="A141:B141"/>
    <mergeCell ref="A142:B142"/>
    <mergeCell ref="A143:D144"/>
    <mergeCell ref="E143:E144"/>
    <mergeCell ref="F143:F144"/>
    <mergeCell ref="G143:G144"/>
    <mergeCell ref="H143:H144"/>
    <mergeCell ref="A134:J134"/>
    <mergeCell ref="A135:B135"/>
    <mergeCell ref="A136:D137"/>
    <mergeCell ref="E136:E137"/>
    <mergeCell ref="F136:F137"/>
    <mergeCell ref="G136:G137"/>
    <mergeCell ref="H136:H137"/>
    <mergeCell ref="I136:I137"/>
    <mergeCell ref="A132:D133"/>
    <mergeCell ref="E132:E133"/>
    <mergeCell ref="F132:F133"/>
    <mergeCell ref="G132:G133"/>
    <mergeCell ref="H132:H133"/>
    <mergeCell ref="I132:I133"/>
    <mergeCell ref="A126:B126"/>
    <mergeCell ref="A127:B127"/>
    <mergeCell ref="A128:B128"/>
    <mergeCell ref="A129:B129"/>
    <mergeCell ref="A130:B130"/>
    <mergeCell ref="A131:B131"/>
    <mergeCell ref="A120:B120"/>
    <mergeCell ref="A121:B121"/>
    <mergeCell ref="A122:B122"/>
    <mergeCell ref="A123:B123"/>
    <mergeCell ref="A124:B124"/>
    <mergeCell ref="A125:B125"/>
    <mergeCell ref="E117:E118"/>
    <mergeCell ref="F117:F118"/>
    <mergeCell ref="G117:G118"/>
    <mergeCell ref="H117:H118"/>
    <mergeCell ref="I117:I118"/>
    <mergeCell ref="A119:J119"/>
    <mergeCell ref="A112:B112"/>
    <mergeCell ref="A113:B113"/>
    <mergeCell ref="A114:B114"/>
    <mergeCell ref="A115:B115"/>
    <mergeCell ref="A116:B116"/>
    <mergeCell ref="A117:D118"/>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J94"/>
    <mergeCell ref="A95:B95"/>
    <mergeCell ref="A96:B96"/>
    <mergeCell ref="A97:B97"/>
    <mergeCell ref="A98:B98"/>
    <mergeCell ref="A99:B99"/>
    <mergeCell ref="I88:I89"/>
    <mergeCell ref="A90:J90"/>
    <mergeCell ref="A91:B91"/>
    <mergeCell ref="A92:D93"/>
    <mergeCell ref="E92:E93"/>
    <mergeCell ref="F92:F93"/>
    <mergeCell ref="G92:G93"/>
    <mergeCell ref="H92:H93"/>
    <mergeCell ref="I92:I93"/>
    <mergeCell ref="A83:J83"/>
    <mergeCell ref="A84:B84"/>
    <mergeCell ref="A85:B85"/>
    <mergeCell ref="A86:B86"/>
    <mergeCell ref="A87:B87"/>
    <mergeCell ref="A88:D89"/>
    <mergeCell ref="E88:E89"/>
    <mergeCell ref="F88:F89"/>
    <mergeCell ref="G88:G89"/>
    <mergeCell ref="H88:H89"/>
    <mergeCell ref="A78:J78"/>
    <mergeCell ref="A79:B79"/>
    <mergeCell ref="A80:B80"/>
    <mergeCell ref="A81:D82"/>
    <mergeCell ref="E81:E82"/>
    <mergeCell ref="F81:F82"/>
    <mergeCell ref="G81:G82"/>
    <mergeCell ref="H81:H82"/>
    <mergeCell ref="I81:I82"/>
    <mergeCell ref="I72:I73"/>
    <mergeCell ref="A74:J74"/>
    <mergeCell ref="A75:B75"/>
    <mergeCell ref="A76:D77"/>
    <mergeCell ref="E76:E77"/>
    <mergeCell ref="F76:F77"/>
    <mergeCell ref="G76:G77"/>
    <mergeCell ref="H76:H77"/>
    <mergeCell ref="I76:I77"/>
    <mergeCell ref="A67:J67"/>
    <mergeCell ref="A68:B68"/>
    <mergeCell ref="A69:B69"/>
    <mergeCell ref="A70:B70"/>
    <mergeCell ref="A71:B71"/>
    <mergeCell ref="A72:D73"/>
    <mergeCell ref="E72:E73"/>
    <mergeCell ref="F72:F73"/>
    <mergeCell ref="G72:G73"/>
    <mergeCell ref="H72:H73"/>
    <mergeCell ref="A65:D66"/>
    <mergeCell ref="E65:E66"/>
    <mergeCell ref="F65:F66"/>
    <mergeCell ref="G65:G66"/>
    <mergeCell ref="H65:H66"/>
    <mergeCell ref="I65:I66"/>
    <mergeCell ref="I58:I59"/>
    <mergeCell ref="A60:J60"/>
    <mergeCell ref="A61:B61"/>
    <mergeCell ref="A62:B62"/>
    <mergeCell ref="A63:B63"/>
    <mergeCell ref="A64:B64"/>
    <mergeCell ref="A57:B57"/>
    <mergeCell ref="A58:D59"/>
    <mergeCell ref="E58:E59"/>
    <mergeCell ref="F58:F59"/>
    <mergeCell ref="G58:G59"/>
    <mergeCell ref="H58:H59"/>
    <mergeCell ref="G51:G52"/>
    <mergeCell ref="H51:H52"/>
    <mergeCell ref="I51:I52"/>
    <mergeCell ref="A53:J53"/>
    <mergeCell ref="A54:B54"/>
    <mergeCell ref="A55:B55"/>
    <mergeCell ref="A47:B47"/>
    <mergeCell ref="A49:B49"/>
    <mergeCell ref="A50:B50"/>
    <mergeCell ref="A51:D52"/>
    <mergeCell ref="E51:E52"/>
    <mergeCell ref="F51:F52"/>
    <mergeCell ref="G42:G43"/>
    <mergeCell ref="H42:H43"/>
    <mergeCell ref="I42:I43"/>
    <mergeCell ref="A44:J44"/>
    <mergeCell ref="A45:B45"/>
    <mergeCell ref="A46:B46"/>
    <mergeCell ref="A39:B39"/>
    <mergeCell ref="A40:B40"/>
    <mergeCell ref="A41:B41"/>
    <mergeCell ref="A42:D43"/>
    <mergeCell ref="E42:E43"/>
    <mergeCell ref="F42:F43"/>
    <mergeCell ref="F35:F36"/>
    <mergeCell ref="G35:G36"/>
    <mergeCell ref="H35:H36"/>
    <mergeCell ref="I35:I36"/>
    <mergeCell ref="A37:J37"/>
    <mergeCell ref="A38:B38"/>
    <mergeCell ref="A31:B31"/>
    <mergeCell ref="A32:B32"/>
    <mergeCell ref="A33:B33"/>
    <mergeCell ref="A34:B34"/>
    <mergeCell ref="A35:D36"/>
    <mergeCell ref="E35:E36"/>
    <mergeCell ref="A25:J25"/>
    <mergeCell ref="A26:B26"/>
    <mergeCell ref="A27:B27"/>
    <mergeCell ref="A28:B28"/>
    <mergeCell ref="A29:B29"/>
    <mergeCell ref="A30:B30"/>
    <mergeCell ref="A21:J21"/>
    <mergeCell ref="A22:B22"/>
    <mergeCell ref="A23:D24"/>
    <mergeCell ref="E23:E24"/>
    <mergeCell ref="F23:F24"/>
    <mergeCell ref="G23:G24"/>
    <mergeCell ref="H23:H24"/>
    <mergeCell ref="I23:I24"/>
    <mergeCell ref="A14:J14"/>
    <mergeCell ref="A15:B15"/>
    <mergeCell ref="A16:B16"/>
    <mergeCell ref="A18:B18"/>
    <mergeCell ref="A19:D20"/>
    <mergeCell ref="E19:E20"/>
    <mergeCell ref="F19:F20"/>
    <mergeCell ref="G19:G20"/>
    <mergeCell ref="H19:H20"/>
    <mergeCell ref="I19:I20"/>
    <mergeCell ref="A12:D13"/>
    <mergeCell ref="E12:E13"/>
    <mergeCell ref="F12:F13"/>
    <mergeCell ref="G12:G13"/>
    <mergeCell ref="H12:H13"/>
    <mergeCell ref="I12:I13"/>
    <mergeCell ref="G7:H7"/>
    <mergeCell ref="I7:J7"/>
    <mergeCell ref="A8:B8"/>
    <mergeCell ref="A9:J9"/>
    <mergeCell ref="A10:B10"/>
    <mergeCell ref="A11:B11"/>
    <mergeCell ref="A17:B17"/>
    <mergeCell ref="A48:B48"/>
    <mergeCell ref="A56:B56"/>
    <mergeCell ref="A2:D2"/>
    <mergeCell ref="E2:J2"/>
    <mergeCell ref="A4:J4"/>
    <mergeCell ref="A5:H5"/>
    <mergeCell ref="I5:J5"/>
    <mergeCell ref="A7:B7"/>
    <mergeCell ref="E7:F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9" tint="0.5999900102615356"/>
  </sheetPr>
  <dimension ref="B2:K53"/>
  <sheetViews>
    <sheetView zoomScalePageLayoutView="0" workbookViewId="0" topLeftCell="A1">
      <selection activeCell="I6" sqref="I6"/>
    </sheetView>
  </sheetViews>
  <sheetFormatPr defaultColWidth="9.140625" defaultRowHeight="12.75"/>
  <cols>
    <col min="1" max="1" width="3.28125" style="23" customWidth="1"/>
    <col min="2" max="16384" width="9.140625" style="23" customWidth="1"/>
  </cols>
  <sheetData>
    <row r="2" spans="2:11" ht="12.75">
      <c r="B2" s="221" t="s">
        <v>155</v>
      </c>
      <c r="C2" s="221"/>
      <c r="D2" s="221"/>
      <c r="E2" s="221"/>
      <c r="F2" s="221"/>
      <c r="G2" s="221"/>
      <c r="H2" s="221"/>
      <c r="I2" s="221"/>
      <c r="J2" s="221"/>
      <c r="K2" s="221"/>
    </row>
    <row r="3" spans="2:11" ht="12.75">
      <c r="B3" s="221" t="s">
        <v>156</v>
      </c>
      <c r="C3" s="221"/>
      <c r="D3" s="221"/>
      <c r="E3" s="221"/>
      <c r="F3" s="221"/>
      <c r="G3" s="221"/>
      <c r="H3" s="221"/>
      <c r="I3" s="221"/>
      <c r="J3" s="221"/>
      <c r="K3" s="221"/>
    </row>
    <row r="4" ht="12.75">
      <c r="B4" s="24"/>
    </row>
    <row r="5" spans="2:11" ht="12.75">
      <c r="B5" s="25" t="s">
        <v>157</v>
      </c>
      <c r="C5" s="25"/>
      <c r="F5" s="26" t="s">
        <v>158</v>
      </c>
      <c r="G5" s="222" t="s">
        <v>1836</v>
      </c>
      <c r="H5" s="222"/>
      <c r="I5" s="222"/>
      <c r="J5" s="222"/>
      <c r="K5" s="222"/>
    </row>
    <row r="6" ht="12.75">
      <c r="B6" s="25" t="s">
        <v>159</v>
      </c>
    </row>
    <row r="7" ht="12.75">
      <c r="B7" s="25"/>
    </row>
    <row r="8" ht="12.75">
      <c r="B8" s="25"/>
    </row>
    <row r="9" ht="12.75">
      <c r="B9" s="25" t="s">
        <v>160</v>
      </c>
    </row>
    <row r="10" ht="12.75">
      <c r="B10" s="27"/>
    </row>
    <row r="11" spans="2:4" ht="12.75">
      <c r="B11" s="27" t="s">
        <v>161</v>
      </c>
      <c r="C11" s="27" t="s">
        <v>162</v>
      </c>
      <c r="D11" s="23" t="s">
        <v>163</v>
      </c>
    </row>
    <row r="12" spans="2:3" ht="12.75">
      <c r="B12" s="27" t="s">
        <v>164</v>
      </c>
      <c r="C12" s="27" t="s">
        <v>162</v>
      </c>
    </row>
    <row r="13" spans="2:3" ht="12.75">
      <c r="B13" s="27" t="s">
        <v>165</v>
      </c>
      <c r="C13" s="27" t="s">
        <v>162</v>
      </c>
    </row>
    <row r="14" ht="12.75">
      <c r="B14" s="27"/>
    </row>
    <row r="15" ht="12.75">
      <c r="B15" s="25" t="s">
        <v>166</v>
      </c>
    </row>
    <row r="16" ht="12.75">
      <c r="B16" s="27"/>
    </row>
    <row r="17" spans="2:5" ht="12.75">
      <c r="B17" s="27" t="s">
        <v>161</v>
      </c>
      <c r="C17" s="27" t="s">
        <v>167</v>
      </c>
      <c r="E17" s="27" t="s">
        <v>168</v>
      </c>
    </row>
    <row r="18" spans="2:3" ht="12.75">
      <c r="B18" s="27" t="s">
        <v>165</v>
      </c>
      <c r="C18" s="27" t="s">
        <v>167</v>
      </c>
    </row>
    <row r="19" ht="12.75">
      <c r="B19" s="25" t="s">
        <v>169</v>
      </c>
    </row>
    <row r="20" ht="12.75">
      <c r="B20" s="27"/>
    </row>
    <row r="21" spans="2:3" ht="12.75">
      <c r="B21" s="27" t="s">
        <v>161</v>
      </c>
      <c r="C21" s="27" t="s">
        <v>162</v>
      </c>
    </row>
    <row r="22" spans="2:3" ht="12.75">
      <c r="B22" s="27" t="s">
        <v>164</v>
      </c>
      <c r="C22" s="27" t="s">
        <v>162</v>
      </c>
    </row>
    <row r="23" spans="2:3" ht="12.75">
      <c r="B23" s="27" t="s">
        <v>165</v>
      </c>
      <c r="C23" s="27" t="s">
        <v>162</v>
      </c>
    </row>
    <row r="24" ht="12.75">
      <c r="B24" s="25"/>
    </row>
    <row r="25" spans="2:11" ht="12.75">
      <c r="B25" s="223" t="s">
        <v>170</v>
      </c>
      <c r="C25" s="224"/>
      <c r="D25" s="224"/>
      <c r="E25" s="224"/>
      <c r="F25" s="224"/>
      <c r="G25" s="224"/>
      <c r="H25" s="224"/>
      <c r="I25" s="224"/>
      <c r="J25" s="224"/>
      <c r="K25" s="224"/>
    </row>
    <row r="26" ht="12.75">
      <c r="B26" s="26"/>
    </row>
    <row r="27" spans="2:11" ht="12.75">
      <c r="B27" s="222" t="s">
        <v>171</v>
      </c>
      <c r="C27" s="222"/>
      <c r="D27" s="222"/>
      <c r="E27" s="222"/>
      <c r="F27" s="222"/>
      <c r="G27" s="222"/>
      <c r="H27" s="222"/>
      <c r="I27" s="222"/>
      <c r="J27" s="222"/>
      <c r="K27" s="222"/>
    </row>
    <row r="28" spans="2:11" ht="12.75">
      <c r="B28" s="222" t="s">
        <v>172</v>
      </c>
      <c r="C28" s="222"/>
      <c r="D28" s="222"/>
      <c r="E28" s="222"/>
      <c r="F28" s="222"/>
      <c r="G28" s="222"/>
      <c r="H28" s="222"/>
      <c r="I28" s="222"/>
      <c r="J28" s="222"/>
      <c r="K28" s="222"/>
    </row>
    <row r="29" spans="2:11" ht="12.75">
      <c r="B29" s="222" t="s">
        <v>173</v>
      </c>
      <c r="C29" s="222"/>
      <c r="D29" s="222"/>
      <c r="E29" s="222"/>
      <c r="F29" s="222"/>
      <c r="G29" s="222"/>
      <c r="H29" s="222"/>
      <c r="I29" s="222"/>
      <c r="J29" s="222"/>
      <c r="K29" s="222"/>
    </row>
    <row r="30" spans="2:11" ht="12.75">
      <c r="B30" s="222" t="s">
        <v>174</v>
      </c>
      <c r="C30" s="222"/>
      <c r="D30" s="222"/>
      <c r="E30" s="222"/>
      <c r="F30" s="222"/>
      <c r="G30" s="222"/>
      <c r="H30" s="222"/>
      <c r="I30" s="222"/>
      <c r="J30" s="222"/>
      <c r="K30" s="222"/>
    </row>
    <row r="31" spans="2:11" ht="12.75">
      <c r="B31" s="222" t="s">
        <v>174</v>
      </c>
      <c r="C31" s="222"/>
      <c r="D31" s="222"/>
      <c r="E31" s="222"/>
      <c r="F31" s="222"/>
      <c r="G31" s="222"/>
      <c r="H31" s="222"/>
      <c r="I31" s="222"/>
      <c r="J31" s="222"/>
      <c r="K31" s="222"/>
    </row>
    <row r="32" spans="2:11" ht="12.75">
      <c r="B32" s="222" t="s">
        <v>174</v>
      </c>
      <c r="C32" s="222"/>
      <c r="D32" s="222"/>
      <c r="E32" s="222"/>
      <c r="F32" s="222"/>
      <c r="G32" s="222"/>
      <c r="H32" s="222"/>
      <c r="I32" s="222"/>
      <c r="J32" s="222"/>
      <c r="K32" s="222"/>
    </row>
    <row r="33" spans="2:11" ht="12.75">
      <c r="B33" s="222" t="s">
        <v>174</v>
      </c>
      <c r="C33" s="222"/>
      <c r="D33" s="222"/>
      <c r="E33" s="222"/>
      <c r="F33" s="222"/>
      <c r="G33" s="222"/>
      <c r="H33" s="222"/>
      <c r="I33" s="222"/>
      <c r="J33" s="222"/>
      <c r="K33" s="222"/>
    </row>
    <row r="34" spans="2:11" ht="12.75">
      <c r="B34" s="222" t="s">
        <v>174</v>
      </c>
      <c r="C34" s="222"/>
      <c r="D34" s="222"/>
      <c r="E34" s="222"/>
      <c r="F34" s="222"/>
      <c r="G34" s="222"/>
      <c r="H34" s="222"/>
      <c r="I34" s="222"/>
      <c r="J34" s="222"/>
      <c r="K34" s="222"/>
    </row>
    <row r="35" spans="2:11" ht="12.75">
      <c r="B35" s="222" t="s">
        <v>174</v>
      </c>
      <c r="C35" s="222"/>
      <c r="D35" s="222"/>
      <c r="E35" s="222"/>
      <c r="F35" s="222"/>
      <c r="G35" s="222"/>
      <c r="H35" s="222"/>
      <c r="I35" s="222"/>
      <c r="J35" s="222"/>
      <c r="K35" s="222"/>
    </row>
    <row r="36" spans="2:11" ht="12.75">
      <c r="B36" s="222" t="s">
        <v>174</v>
      </c>
      <c r="C36" s="222"/>
      <c r="D36" s="222"/>
      <c r="E36" s="222"/>
      <c r="F36" s="222"/>
      <c r="G36" s="222"/>
      <c r="H36" s="222"/>
      <c r="I36" s="222"/>
      <c r="J36" s="222"/>
      <c r="K36" s="222"/>
    </row>
    <row r="37" spans="2:11" ht="12.75">
      <c r="B37" s="222" t="s">
        <v>174</v>
      </c>
      <c r="C37" s="222"/>
      <c r="D37" s="222"/>
      <c r="E37" s="222"/>
      <c r="F37" s="222"/>
      <c r="G37" s="222"/>
      <c r="H37" s="222"/>
      <c r="I37" s="222"/>
      <c r="J37" s="222"/>
      <c r="K37" s="222"/>
    </row>
    <row r="38" spans="2:11" ht="12.75">
      <c r="B38" s="223" t="s">
        <v>175</v>
      </c>
      <c r="C38" s="224"/>
      <c r="D38" s="224"/>
      <c r="E38" s="224"/>
      <c r="F38" s="224"/>
      <c r="G38" s="224"/>
      <c r="H38" s="224"/>
      <c r="I38" s="224"/>
      <c r="J38" s="224"/>
      <c r="K38" s="224"/>
    </row>
    <row r="39" ht="12.75">
      <c r="B39" s="28"/>
    </row>
    <row r="40" spans="2:11" ht="12.75">
      <c r="B40" s="222" t="s">
        <v>174</v>
      </c>
      <c r="C40" s="222"/>
      <c r="D40" s="222"/>
      <c r="E40" s="222"/>
      <c r="F40" s="222"/>
      <c r="G40" s="222"/>
      <c r="H40" s="222"/>
      <c r="I40" s="222"/>
      <c r="J40" s="222"/>
      <c r="K40" s="222"/>
    </row>
    <row r="41" spans="2:11" ht="12.75">
      <c r="B41" s="222" t="s">
        <v>174</v>
      </c>
      <c r="C41" s="222"/>
      <c r="D41" s="222"/>
      <c r="E41" s="222"/>
      <c r="F41" s="222"/>
      <c r="G41" s="222"/>
      <c r="H41" s="222"/>
      <c r="I41" s="222"/>
      <c r="J41" s="222"/>
      <c r="K41" s="222"/>
    </row>
    <row r="42" spans="2:11" ht="12.75">
      <c r="B42" s="222" t="s">
        <v>174</v>
      </c>
      <c r="C42" s="222"/>
      <c r="D42" s="222"/>
      <c r="E42" s="222"/>
      <c r="F42" s="222"/>
      <c r="G42" s="222"/>
      <c r="H42" s="222"/>
      <c r="I42" s="222"/>
      <c r="J42" s="222"/>
      <c r="K42" s="222"/>
    </row>
    <row r="43" spans="2:11" ht="12.75">
      <c r="B43" s="222" t="s">
        <v>174</v>
      </c>
      <c r="C43" s="222"/>
      <c r="D43" s="222"/>
      <c r="E43" s="222"/>
      <c r="F43" s="222"/>
      <c r="G43" s="222"/>
      <c r="H43" s="222"/>
      <c r="I43" s="222"/>
      <c r="J43" s="222"/>
      <c r="K43" s="222"/>
    </row>
    <row r="44" spans="2:11" ht="12.75">
      <c r="B44" s="222" t="s">
        <v>174</v>
      </c>
      <c r="C44" s="222"/>
      <c r="D44" s="222"/>
      <c r="E44" s="222"/>
      <c r="F44" s="222"/>
      <c r="G44" s="222"/>
      <c r="H44" s="222"/>
      <c r="I44" s="222"/>
      <c r="J44" s="222"/>
      <c r="K44" s="222"/>
    </row>
    <row r="45" spans="2:11" ht="12.75">
      <c r="B45" s="222" t="s">
        <v>174</v>
      </c>
      <c r="C45" s="222"/>
      <c r="D45" s="222"/>
      <c r="E45" s="222"/>
      <c r="F45" s="222"/>
      <c r="G45" s="222"/>
      <c r="H45" s="222"/>
      <c r="I45" s="222"/>
      <c r="J45" s="222"/>
      <c r="K45" s="222"/>
    </row>
    <row r="46" spans="2:11" ht="12.75">
      <c r="B46" s="222" t="s">
        <v>174</v>
      </c>
      <c r="C46" s="222"/>
      <c r="D46" s="222"/>
      <c r="E46" s="222"/>
      <c r="F46" s="222"/>
      <c r="G46" s="222"/>
      <c r="H46" s="222"/>
      <c r="I46" s="222"/>
      <c r="J46" s="222"/>
      <c r="K46" s="222"/>
    </row>
    <row r="47" spans="2:11" ht="12.75">
      <c r="B47" s="222" t="s">
        <v>174</v>
      </c>
      <c r="C47" s="222"/>
      <c r="D47" s="222"/>
      <c r="E47" s="222"/>
      <c r="F47" s="222"/>
      <c r="G47" s="222"/>
      <c r="H47" s="222"/>
      <c r="I47" s="222"/>
      <c r="J47" s="222"/>
      <c r="K47" s="222"/>
    </row>
    <row r="48" spans="2:11" ht="12.75">
      <c r="B48" s="222" t="s">
        <v>174</v>
      </c>
      <c r="C48" s="222"/>
      <c r="D48" s="222"/>
      <c r="E48" s="222"/>
      <c r="F48" s="222"/>
      <c r="G48" s="222"/>
      <c r="H48" s="222"/>
      <c r="I48" s="222"/>
      <c r="J48" s="222"/>
      <c r="K48" s="222"/>
    </row>
    <row r="49" spans="2:11" ht="12.75">
      <c r="B49" s="222" t="s">
        <v>174</v>
      </c>
      <c r="C49" s="222"/>
      <c r="D49" s="222"/>
      <c r="E49" s="222"/>
      <c r="F49" s="222"/>
      <c r="G49" s="222"/>
      <c r="H49" s="222"/>
      <c r="I49" s="222"/>
      <c r="J49" s="222"/>
      <c r="K49" s="222"/>
    </row>
    <row r="50" spans="2:11" ht="12.75">
      <c r="B50" s="222" t="s">
        <v>174</v>
      </c>
      <c r="C50" s="222"/>
      <c r="D50" s="222"/>
      <c r="E50" s="222"/>
      <c r="F50" s="222"/>
      <c r="G50" s="222"/>
      <c r="H50" s="222"/>
      <c r="I50" s="222"/>
      <c r="J50" s="222"/>
      <c r="K50" s="222"/>
    </row>
    <row r="51" spans="2:11" ht="12.75">
      <c r="B51" s="222" t="s">
        <v>174</v>
      </c>
      <c r="C51" s="222"/>
      <c r="D51" s="222"/>
      <c r="E51" s="222"/>
      <c r="F51" s="222"/>
      <c r="G51" s="222"/>
      <c r="H51" s="222"/>
      <c r="I51" s="222"/>
      <c r="J51" s="222"/>
      <c r="K51" s="222"/>
    </row>
    <row r="53" ht="14.25">
      <c r="K53" s="29">
        <v>9</v>
      </c>
    </row>
  </sheetData>
  <sheetProtection/>
  <mergeCells count="28">
    <mergeCell ref="B48:K48"/>
    <mergeCell ref="B49:K49"/>
    <mergeCell ref="B50:K50"/>
    <mergeCell ref="B51:K51"/>
    <mergeCell ref="B42:K42"/>
    <mergeCell ref="B43:K43"/>
    <mergeCell ref="B44:K44"/>
    <mergeCell ref="B45:K45"/>
    <mergeCell ref="B46:K46"/>
    <mergeCell ref="B47:K47"/>
    <mergeCell ref="B35:K35"/>
    <mergeCell ref="B36:K36"/>
    <mergeCell ref="B37:K37"/>
    <mergeCell ref="B38:K38"/>
    <mergeCell ref="B40:K40"/>
    <mergeCell ref="B41:K41"/>
    <mergeCell ref="B29:K29"/>
    <mergeCell ref="B30:K30"/>
    <mergeCell ref="B31:K31"/>
    <mergeCell ref="B32:K32"/>
    <mergeCell ref="B33:K33"/>
    <mergeCell ref="B34:K34"/>
    <mergeCell ref="B2:K2"/>
    <mergeCell ref="B3:K3"/>
    <mergeCell ref="G5:K5"/>
    <mergeCell ref="B25:K25"/>
    <mergeCell ref="B27:K27"/>
    <mergeCell ref="B28:K28"/>
  </mergeCell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tabColor theme="9" tint="0.5999900102615356"/>
  </sheetPr>
  <dimension ref="B2:I53"/>
  <sheetViews>
    <sheetView view="pageBreakPreview" zoomScaleSheetLayoutView="100" zoomScalePageLayoutView="0" workbookViewId="0" topLeftCell="A1">
      <selection activeCell="E54" sqref="E54"/>
    </sheetView>
  </sheetViews>
  <sheetFormatPr defaultColWidth="9.140625" defaultRowHeight="12.75"/>
  <cols>
    <col min="1" max="1" width="3.140625" style="23" customWidth="1"/>
    <col min="2" max="2" width="4.8515625" style="23" customWidth="1"/>
    <col min="3" max="3" width="24.28125" style="23" customWidth="1"/>
    <col min="4" max="4" width="20.8515625" style="23" customWidth="1"/>
    <col min="5" max="5" width="11.8515625" style="23" customWidth="1"/>
    <col min="6" max="6" width="8.140625" style="23" customWidth="1"/>
    <col min="7" max="7" width="16.8515625" style="23" customWidth="1"/>
    <col min="8" max="8" width="6.421875" style="23" customWidth="1"/>
    <col min="9" max="9" width="17.28125" style="23" customWidth="1"/>
    <col min="10" max="16384" width="9.140625" style="23" customWidth="1"/>
  </cols>
  <sheetData>
    <row r="1" ht="9.75" customHeight="1"/>
    <row r="2" spans="2:8" ht="13.5" thickBot="1">
      <c r="B2" s="225" t="s">
        <v>176</v>
      </c>
      <c r="C2" s="226"/>
      <c r="D2" s="226"/>
      <c r="E2" s="226"/>
      <c r="F2" s="226"/>
      <c r="G2" s="226"/>
      <c r="H2" s="226"/>
    </row>
    <row r="3" spans="2:8" ht="12.75">
      <c r="B3" s="30"/>
      <c r="C3" s="31"/>
      <c r="D3" s="31"/>
      <c r="E3" s="31"/>
      <c r="F3" s="31"/>
      <c r="G3" s="31"/>
      <c r="H3" s="31"/>
    </row>
    <row r="4" spans="2:8" ht="13.5" customHeight="1">
      <c r="B4" s="32" t="s">
        <v>177</v>
      </c>
      <c r="C4" s="227" t="s">
        <v>178</v>
      </c>
      <c r="D4" s="227"/>
      <c r="E4" s="228" t="s">
        <v>129</v>
      </c>
      <c r="F4" s="228"/>
      <c r="G4" s="33" t="s">
        <v>179</v>
      </c>
      <c r="H4" s="34"/>
    </row>
    <row r="5" spans="2:8" ht="13.5" customHeight="1">
      <c r="B5" s="32">
        <v>1</v>
      </c>
      <c r="C5" s="227" t="s">
        <v>180</v>
      </c>
      <c r="D5" s="227"/>
      <c r="E5" s="229">
        <v>86800</v>
      </c>
      <c r="F5" s="229"/>
      <c r="G5" s="35">
        <v>5070767.88</v>
      </c>
      <c r="H5" s="36"/>
    </row>
    <row r="6" spans="2:8" ht="13.5" customHeight="1">
      <c r="B6" s="32">
        <v>2</v>
      </c>
      <c r="C6" s="227" t="s">
        <v>181</v>
      </c>
      <c r="D6" s="227"/>
      <c r="E6" s="230">
        <v>754213822.28</v>
      </c>
      <c r="F6" s="231"/>
      <c r="G6" s="35">
        <v>3309224719.06</v>
      </c>
      <c r="H6" s="36"/>
    </row>
    <row r="7" spans="2:8" ht="13.5" customHeight="1">
      <c r="B7" s="32">
        <v>3</v>
      </c>
      <c r="C7" s="227" t="s">
        <v>182</v>
      </c>
      <c r="D7" s="227"/>
      <c r="E7" s="230"/>
      <c r="F7" s="231"/>
      <c r="G7" s="35">
        <v>0</v>
      </c>
      <c r="H7" s="36"/>
    </row>
    <row r="8" spans="2:8" ht="13.5" customHeight="1">
      <c r="B8" s="32">
        <v>4</v>
      </c>
      <c r="C8" s="227" t="s">
        <v>183</v>
      </c>
      <c r="D8" s="227"/>
      <c r="E8" s="229">
        <f>SUM(E5:F7)</f>
        <v>754300622.28</v>
      </c>
      <c r="F8" s="229"/>
      <c r="G8" s="35">
        <f>SUM(G5:G7)</f>
        <v>3314295486.94</v>
      </c>
      <c r="H8" s="37"/>
    </row>
    <row r="9" ht="12.75">
      <c r="B9" s="26"/>
    </row>
    <row r="10" ht="12.75">
      <c r="B10" s="25" t="s">
        <v>184</v>
      </c>
    </row>
    <row r="11" spans="2:8" ht="12.75">
      <c r="B11" s="232" t="s">
        <v>185</v>
      </c>
      <c r="C11" s="232"/>
      <c r="D11" s="232"/>
      <c r="E11" s="232"/>
      <c r="F11" s="232"/>
      <c r="G11" s="232"/>
      <c r="H11" s="232"/>
    </row>
    <row r="12" spans="2:8" ht="12.75">
      <c r="B12" s="232" t="s">
        <v>185</v>
      </c>
      <c r="C12" s="232"/>
      <c r="D12" s="232"/>
      <c r="E12" s="232"/>
      <c r="F12" s="232"/>
      <c r="G12" s="232"/>
      <c r="H12" s="232"/>
    </row>
    <row r="13" spans="2:8" ht="12.75">
      <c r="B13" s="232" t="s">
        <v>185</v>
      </c>
      <c r="C13" s="232"/>
      <c r="D13" s="232"/>
      <c r="E13" s="232"/>
      <c r="F13" s="232"/>
      <c r="G13" s="232"/>
      <c r="H13" s="232"/>
    </row>
    <row r="14" ht="12.75">
      <c r="B14" s="26"/>
    </row>
    <row r="15" spans="2:8" ht="12.75">
      <c r="B15" s="223" t="s">
        <v>186</v>
      </c>
      <c r="C15" s="224"/>
      <c r="D15" s="224"/>
      <c r="E15" s="224"/>
      <c r="F15" s="224"/>
      <c r="G15" s="224"/>
      <c r="H15" s="224"/>
    </row>
    <row r="16" ht="12.75">
      <c r="B16" s="28"/>
    </row>
    <row r="17" spans="2:4" ht="12.75">
      <c r="B17" s="233" t="s">
        <v>187</v>
      </c>
      <c r="C17" s="233"/>
      <c r="D17" s="233"/>
    </row>
    <row r="18" ht="12.75">
      <c r="B18" s="26"/>
    </row>
    <row r="19" spans="2:9" ht="30" customHeight="1">
      <c r="B19" s="32" t="s">
        <v>177</v>
      </c>
      <c r="C19" s="32" t="s">
        <v>188</v>
      </c>
      <c r="D19" s="32" t="s">
        <v>189</v>
      </c>
      <c r="E19" s="234" t="s">
        <v>190</v>
      </c>
      <c r="F19" s="234"/>
      <c r="G19" s="234" t="s">
        <v>191</v>
      </c>
      <c r="H19" s="234"/>
      <c r="I19" s="36"/>
    </row>
    <row r="20" spans="2:9" ht="13.5" customHeight="1">
      <c r="B20" s="32">
        <v>1</v>
      </c>
      <c r="C20" s="38" t="s">
        <v>129</v>
      </c>
      <c r="D20" s="39">
        <f>Balance!E13</f>
        <v>3513037273.66</v>
      </c>
      <c r="E20" s="230">
        <v>0</v>
      </c>
      <c r="F20" s="231"/>
      <c r="G20" s="230">
        <f aca="true" t="shared" si="0" ref="G20:G25">+D20+E20</f>
        <v>3513037273.66</v>
      </c>
      <c r="H20" s="231"/>
      <c r="I20" s="40"/>
    </row>
    <row r="21" spans="2:9" ht="13.5" customHeight="1">
      <c r="B21" s="32">
        <v>2</v>
      </c>
      <c r="C21" s="38" t="s">
        <v>192</v>
      </c>
      <c r="D21" s="39">
        <f>+'GB'!G58+'GB'!G65</f>
        <v>230319505384.72</v>
      </c>
      <c r="E21" s="230">
        <v>0</v>
      </c>
      <c r="F21" s="231"/>
      <c r="G21" s="230">
        <f t="shared" si="0"/>
        <v>230319505384.72</v>
      </c>
      <c r="H21" s="231"/>
      <c r="I21" s="40"/>
    </row>
    <row r="22" spans="2:9" ht="13.5" customHeight="1">
      <c r="B22" s="32">
        <v>3</v>
      </c>
      <c r="C22" s="38" t="s">
        <v>193</v>
      </c>
      <c r="D22" s="39">
        <f>SUM(D23:D24)</f>
        <v>230826442223.53003</v>
      </c>
      <c r="E22" s="230">
        <f>SUM(E23:E24)</f>
        <v>0</v>
      </c>
      <c r="F22" s="231"/>
      <c r="G22" s="230">
        <f t="shared" si="0"/>
        <v>230826442223.53003</v>
      </c>
      <c r="H22" s="231"/>
      <c r="I22" s="40"/>
    </row>
    <row r="23" spans="2:9" ht="13.5" customHeight="1">
      <c r="B23" s="234"/>
      <c r="C23" s="38" t="s">
        <v>194</v>
      </c>
      <c r="D23" s="39">
        <f>+'GB'!H58+'GB'!H65</f>
        <v>230826442223.53003</v>
      </c>
      <c r="E23" s="230">
        <v>0</v>
      </c>
      <c r="F23" s="231"/>
      <c r="G23" s="230">
        <f t="shared" si="0"/>
        <v>230826442223.53003</v>
      </c>
      <c r="H23" s="231"/>
      <c r="I23" s="40"/>
    </row>
    <row r="24" spans="2:9" ht="13.5" customHeight="1">
      <c r="B24" s="234"/>
      <c r="C24" s="41" t="s">
        <v>195</v>
      </c>
      <c r="D24" s="35">
        <v>0</v>
      </c>
      <c r="E24" s="230">
        <v>0</v>
      </c>
      <c r="F24" s="231"/>
      <c r="G24" s="230">
        <f t="shared" si="0"/>
        <v>0</v>
      </c>
      <c r="H24" s="231"/>
      <c r="I24" s="40"/>
    </row>
    <row r="25" spans="2:9" ht="13.5" customHeight="1">
      <c r="B25" s="32">
        <v>4</v>
      </c>
      <c r="C25" s="38" t="s">
        <v>132</v>
      </c>
      <c r="D25" s="39">
        <f>+D20+D21-D22</f>
        <v>3006100434.8499756</v>
      </c>
      <c r="E25" s="230">
        <f>+E20+E21-E22</f>
        <v>0</v>
      </c>
      <c r="F25" s="231"/>
      <c r="G25" s="230">
        <f t="shared" si="0"/>
        <v>3006100434.8499756</v>
      </c>
      <c r="H25" s="231"/>
      <c r="I25" s="154"/>
    </row>
    <row r="26" spans="2:4" ht="12.75">
      <c r="B26" s="26"/>
      <c r="D26" s="42"/>
    </row>
    <row r="27" spans="2:8" ht="12.75">
      <c r="B27" s="233" t="s">
        <v>196</v>
      </c>
      <c r="C27" s="233"/>
      <c r="D27" s="233"/>
      <c r="E27" s="233"/>
      <c r="F27" s="233"/>
      <c r="G27" s="233"/>
      <c r="H27" s="233"/>
    </row>
    <row r="28" ht="12.75">
      <c r="B28" s="26"/>
    </row>
    <row r="29" spans="2:8" ht="13.5" customHeight="1">
      <c r="B29" s="32" t="s">
        <v>177</v>
      </c>
      <c r="C29" s="234" t="s">
        <v>197</v>
      </c>
      <c r="D29" s="234"/>
      <c r="E29" s="234" t="s">
        <v>129</v>
      </c>
      <c r="F29" s="234"/>
      <c r="G29" s="234" t="s">
        <v>132</v>
      </c>
      <c r="H29" s="234"/>
    </row>
    <row r="30" spans="2:8" ht="13.5" customHeight="1">
      <c r="B30" s="32">
        <v>1</v>
      </c>
      <c r="C30" s="235" t="s">
        <v>198</v>
      </c>
      <c r="D30" s="235"/>
      <c r="E30" s="236">
        <f>Balance!E14</f>
        <v>0</v>
      </c>
      <c r="F30" s="236"/>
      <c r="G30" s="236"/>
      <c r="H30" s="236"/>
    </row>
    <row r="31" spans="2:8" ht="13.5" customHeight="1">
      <c r="B31" s="32">
        <v>2</v>
      </c>
      <c r="C31" s="235" t="s">
        <v>199</v>
      </c>
      <c r="D31" s="235"/>
      <c r="E31" s="236"/>
      <c r="F31" s="236"/>
      <c r="G31" s="236">
        <v>0</v>
      </c>
      <c r="H31" s="236"/>
    </row>
    <row r="32" spans="2:8" ht="13.5" customHeight="1">
      <c r="B32" s="32">
        <v>3</v>
      </c>
      <c r="C32" s="235" t="s">
        <v>200</v>
      </c>
      <c r="D32" s="235"/>
      <c r="E32" s="236"/>
      <c r="F32" s="236"/>
      <c r="G32" s="236"/>
      <c r="H32" s="236"/>
    </row>
    <row r="33" spans="2:8" ht="13.5" customHeight="1">
      <c r="B33" s="32">
        <v>4</v>
      </c>
      <c r="C33" s="235"/>
      <c r="D33" s="235"/>
      <c r="E33" s="236"/>
      <c r="F33" s="236"/>
      <c r="G33" s="236">
        <v>77695</v>
      </c>
      <c r="H33" s="236"/>
    </row>
    <row r="34" spans="2:8" ht="13.5" customHeight="1">
      <c r="B34" s="32">
        <v>5</v>
      </c>
      <c r="C34" s="235" t="s">
        <v>183</v>
      </c>
      <c r="D34" s="235"/>
      <c r="E34" s="236">
        <f>SUM(E30:F33)</f>
        <v>0</v>
      </c>
      <c r="F34" s="236"/>
      <c r="G34" s="236">
        <f>SUM(G30:H33)</f>
        <v>77695</v>
      </c>
      <c r="H34" s="236"/>
    </row>
    <row r="35" ht="12.75">
      <c r="B35" s="26"/>
    </row>
    <row r="36" spans="2:7" ht="12.75">
      <c r="B36" s="233" t="s">
        <v>201</v>
      </c>
      <c r="C36" s="233"/>
      <c r="D36" s="233"/>
      <c r="E36" s="233"/>
      <c r="F36" s="233"/>
      <c r="G36" s="233"/>
    </row>
    <row r="37" ht="12.75">
      <c r="B37" s="26"/>
    </row>
    <row r="38" spans="2:8" ht="12.75">
      <c r="B38" s="32" t="s">
        <v>177</v>
      </c>
      <c r="C38" s="234" t="s">
        <v>197</v>
      </c>
      <c r="D38" s="234"/>
      <c r="E38" s="234" t="s">
        <v>129</v>
      </c>
      <c r="F38" s="234"/>
      <c r="G38" s="234" t="s">
        <v>132</v>
      </c>
      <c r="H38" s="234"/>
    </row>
    <row r="39" spans="2:8" ht="28.5" customHeight="1">
      <c r="B39" s="32">
        <v>1</v>
      </c>
      <c r="C39" s="227" t="s">
        <v>202</v>
      </c>
      <c r="D39" s="227"/>
      <c r="E39" s="236">
        <f>+'GB'!E68</f>
        <v>41494993786.15</v>
      </c>
      <c r="F39" s="236"/>
      <c r="G39" s="236">
        <f>+'GB'!I68</f>
        <v>72474845280.62</v>
      </c>
      <c r="H39" s="236"/>
    </row>
    <row r="40" spans="2:8" ht="13.5" customHeight="1">
      <c r="B40" s="32">
        <v>2</v>
      </c>
      <c r="C40" s="227" t="s">
        <v>203</v>
      </c>
      <c r="D40" s="227"/>
      <c r="E40" s="236">
        <f>+'GB'!E69</f>
        <v>102662123.73</v>
      </c>
      <c r="F40" s="236"/>
      <c r="G40" s="236">
        <f>+'GB'!I69</f>
        <v>187420730.43</v>
      </c>
      <c r="H40" s="236"/>
    </row>
    <row r="41" spans="2:8" ht="13.5" customHeight="1">
      <c r="B41" s="32">
        <v>3</v>
      </c>
      <c r="C41" s="227" t="s">
        <v>204</v>
      </c>
      <c r="D41" s="227"/>
      <c r="E41" s="236">
        <v>0</v>
      </c>
      <c r="F41" s="236"/>
      <c r="G41" s="236">
        <v>0</v>
      </c>
      <c r="H41" s="236"/>
    </row>
    <row r="42" spans="2:8" ht="13.5" customHeight="1">
      <c r="B42" s="32">
        <v>4</v>
      </c>
      <c r="C42" s="227" t="s">
        <v>205</v>
      </c>
      <c r="D42" s="227"/>
      <c r="E42" s="236">
        <v>0</v>
      </c>
      <c r="F42" s="236"/>
      <c r="G42" s="236">
        <v>0</v>
      </c>
      <c r="H42" s="236"/>
    </row>
    <row r="43" spans="2:8" ht="13.5" customHeight="1">
      <c r="B43" s="32">
        <v>5</v>
      </c>
      <c r="C43" s="227" t="s">
        <v>206</v>
      </c>
      <c r="D43" s="227"/>
      <c r="E43" s="236">
        <v>0</v>
      </c>
      <c r="F43" s="236"/>
      <c r="G43" s="236">
        <v>0</v>
      </c>
      <c r="H43" s="236"/>
    </row>
    <row r="44" spans="2:8" ht="13.5" customHeight="1">
      <c r="B44" s="32">
        <v>6</v>
      </c>
      <c r="C44" s="227" t="s">
        <v>207</v>
      </c>
      <c r="D44" s="227"/>
      <c r="E44" s="236">
        <v>0</v>
      </c>
      <c r="F44" s="236"/>
      <c r="G44" s="236">
        <v>0</v>
      </c>
      <c r="H44" s="236"/>
    </row>
    <row r="45" spans="2:8" ht="13.5" customHeight="1">
      <c r="B45" s="32">
        <v>7</v>
      </c>
      <c r="C45" s="227"/>
      <c r="D45" s="227"/>
      <c r="E45" s="236">
        <f>+'GB'!E70+'GB'!E71</f>
        <v>230984204.97</v>
      </c>
      <c r="F45" s="236"/>
      <c r="G45" s="236">
        <f>+'GB'!I70+'GB'!I71</f>
        <v>175976095.07</v>
      </c>
      <c r="H45" s="236"/>
    </row>
    <row r="46" spans="2:9" ht="13.5" customHeight="1">
      <c r="B46" s="32">
        <v>8</v>
      </c>
      <c r="C46" s="227" t="s">
        <v>183</v>
      </c>
      <c r="D46" s="227"/>
      <c r="E46" s="236">
        <f>SUM(E39:F45)</f>
        <v>41828640114.850006</v>
      </c>
      <c r="F46" s="236"/>
      <c r="G46" s="236">
        <f>SUM(G39:H45)</f>
        <v>72838242106.12</v>
      </c>
      <c r="H46" s="236"/>
      <c r="I46" s="155"/>
    </row>
    <row r="47" ht="12.75">
      <c r="B47" s="25"/>
    </row>
    <row r="48" spans="2:8" ht="38.25" customHeight="1">
      <c r="B48" s="232" t="s">
        <v>208</v>
      </c>
      <c r="C48" s="232"/>
      <c r="D48" s="232"/>
      <c r="E48" s="232"/>
      <c r="F48" s="232"/>
      <c r="G48" s="232"/>
      <c r="H48" s="232"/>
    </row>
    <row r="49" spans="2:8" ht="12.75">
      <c r="B49" s="222" t="s">
        <v>209</v>
      </c>
      <c r="C49" s="222"/>
      <c r="D49" s="222"/>
      <c r="E49" s="222"/>
      <c r="F49" s="222"/>
      <c r="G49" s="222"/>
      <c r="H49" s="222"/>
    </row>
    <row r="50" spans="2:8" ht="12.75">
      <c r="B50" s="222" t="s">
        <v>209</v>
      </c>
      <c r="C50" s="222"/>
      <c r="D50" s="222"/>
      <c r="E50" s="222"/>
      <c r="F50" s="222"/>
      <c r="G50" s="222"/>
      <c r="H50" s="222"/>
    </row>
    <row r="51" ht="12.75">
      <c r="B51" s="26"/>
    </row>
    <row r="53" ht="14.25">
      <c r="B53" s="43">
        <v>10</v>
      </c>
    </row>
  </sheetData>
  <sheetProtection/>
  <mergeCells count="81">
    <mergeCell ref="B48:H48"/>
    <mergeCell ref="B49:H49"/>
    <mergeCell ref="B50:H50"/>
    <mergeCell ref="C45:D45"/>
    <mergeCell ref="E45:F45"/>
    <mergeCell ref="G45:H45"/>
    <mergeCell ref="C46:D46"/>
    <mergeCell ref="E46:F46"/>
    <mergeCell ref="G46:H46"/>
    <mergeCell ref="C43:D43"/>
    <mergeCell ref="E43:F43"/>
    <mergeCell ref="G43:H43"/>
    <mergeCell ref="C44:D44"/>
    <mergeCell ref="E44:F44"/>
    <mergeCell ref="G44:H44"/>
    <mergeCell ref="C41:D41"/>
    <mergeCell ref="E41:F41"/>
    <mergeCell ref="G41:H41"/>
    <mergeCell ref="C42:D42"/>
    <mergeCell ref="E42:F42"/>
    <mergeCell ref="G42:H42"/>
    <mergeCell ref="C39:D39"/>
    <mergeCell ref="E39:F39"/>
    <mergeCell ref="G39:H39"/>
    <mergeCell ref="C40:D40"/>
    <mergeCell ref="E40:F40"/>
    <mergeCell ref="G40:H40"/>
    <mergeCell ref="C34:D34"/>
    <mergeCell ref="E34:F34"/>
    <mergeCell ref="G34:H34"/>
    <mergeCell ref="B36:G36"/>
    <mergeCell ref="C38:D38"/>
    <mergeCell ref="E38:F38"/>
    <mergeCell ref="G38:H38"/>
    <mergeCell ref="C32:D32"/>
    <mergeCell ref="E32:F32"/>
    <mergeCell ref="G32:H32"/>
    <mergeCell ref="C33:D33"/>
    <mergeCell ref="E33:F33"/>
    <mergeCell ref="G33:H33"/>
    <mergeCell ref="C30:D30"/>
    <mergeCell ref="E30:F30"/>
    <mergeCell ref="G30:H30"/>
    <mergeCell ref="C31:D31"/>
    <mergeCell ref="E31:F31"/>
    <mergeCell ref="G31:H31"/>
    <mergeCell ref="E25:F25"/>
    <mergeCell ref="G25:H25"/>
    <mergeCell ref="B27:H27"/>
    <mergeCell ref="C29:D29"/>
    <mergeCell ref="E29:F29"/>
    <mergeCell ref="G29:H29"/>
    <mergeCell ref="E21:F21"/>
    <mergeCell ref="G21:H21"/>
    <mergeCell ref="E22:F22"/>
    <mergeCell ref="G22:H22"/>
    <mergeCell ref="B23:B24"/>
    <mergeCell ref="E23:F23"/>
    <mergeCell ref="G23:H23"/>
    <mergeCell ref="E24:F24"/>
    <mergeCell ref="G24:H24"/>
    <mergeCell ref="B13:H13"/>
    <mergeCell ref="B15:H15"/>
    <mergeCell ref="B17:D17"/>
    <mergeCell ref="E19:F19"/>
    <mergeCell ref="G19:H19"/>
    <mergeCell ref="E20:F20"/>
    <mergeCell ref="G20:H20"/>
    <mergeCell ref="C7:D7"/>
    <mergeCell ref="E7:F7"/>
    <mergeCell ref="C8:D8"/>
    <mergeCell ref="E8:F8"/>
    <mergeCell ref="B11:H11"/>
    <mergeCell ref="B12:H12"/>
    <mergeCell ref="B2:H2"/>
    <mergeCell ref="C4:D4"/>
    <mergeCell ref="E4:F4"/>
    <mergeCell ref="C5:D5"/>
    <mergeCell ref="E5:F5"/>
    <mergeCell ref="C6:D6"/>
    <mergeCell ref="E6:F6"/>
  </mergeCells>
  <printOptions/>
  <pageMargins left="0.7" right="0.7" top="0.75" bottom="0.75" header="0.3" footer="0.3"/>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Bayartsetseg Batkhuu</cp:lastModifiedBy>
  <cp:lastPrinted>2024-02-20T07:09:30Z</cp:lastPrinted>
  <dcterms:modified xsi:type="dcterms:W3CDTF">2024-02-20T09:09:15Z</dcterms:modified>
  <cp:category/>
  <cp:version/>
  <cp:contentType/>
  <cp:contentStatus/>
</cp:coreProperties>
</file>