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gj/Downloads/"/>
    </mc:Choice>
  </mc:AlternateContent>
  <xr:revisionPtr revIDLastSave="0" documentId="13_ncr:1_{E28E45CA-9EE1-1F49-9B69-43A41FC21416}" xr6:coauthVersionLast="47" xr6:coauthVersionMax="47" xr10:uidLastSave="{00000000-0000-0000-0000-000000000000}"/>
  <bookViews>
    <workbookView xWindow="780" yWindow="1000" windowWidth="27640" windowHeight="15440" xr2:uid="{4A0D669B-551A-414D-A730-7EAC2FDA2A08}"/>
  </bookViews>
  <sheets>
    <sheet name="СБТ" sheetId="1" r:id="rId1"/>
    <sheet name="ОДТ" sheetId="2" r:id="rId2"/>
    <sheet name="ӨӨТ" sheetId="3" r:id="rId3"/>
    <sheet name="МГТ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0" i="4" l="1"/>
  <c r="E45" i="4"/>
  <c r="E55" i="4" s="1"/>
  <c r="E36" i="4"/>
  <c r="E27" i="4"/>
  <c r="E43" i="4" s="1"/>
  <c r="E15" i="4"/>
  <c r="E8" i="4"/>
  <c r="E25" i="4" s="1"/>
  <c r="K14" i="3"/>
  <c r="K13" i="3"/>
  <c r="K12" i="3"/>
  <c r="K11" i="3"/>
  <c r="K10" i="3"/>
  <c r="H9" i="3"/>
  <c r="H15" i="3" s="1"/>
  <c r="G9" i="3"/>
  <c r="G15" i="3" s="1"/>
  <c r="F9" i="3"/>
  <c r="F15" i="3" s="1"/>
  <c r="E9" i="3"/>
  <c r="E15" i="3" s="1"/>
  <c r="D9" i="3"/>
  <c r="D15" i="3" s="1"/>
  <c r="J9" i="3"/>
  <c r="I9" i="3"/>
  <c r="E57" i="4" l="1"/>
  <c r="E59" i="4" s="1"/>
  <c r="I15" i="3"/>
  <c r="J15" i="3"/>
  <c r="K15" i="3" s="1"/>
  <c r="K9" i="3"/>
</calcChain>
</file>

<file path=xl/sharedStrings.xml><?xml version="1.0" encoding="utf-8"?>
<sst xmlns="http://schemas.openxmlformats.org/spreadsheetml/2006/main" count="279" uniqueCount="232">
  <si>
    <t>САНХҮҮГИЙН БАЙДЛЫН ТАЙЛАН</t>
  </si>
  <si>
    <t>Ард Санхүүгийн Нэгдэл ХК</t>
  </si>
  <si>
    <t>/төгрөгөөр/</t>
  </si>
  <si>
    <t>№</t>
  </si>
  <si>
    <t>Үзүүлэлт</t>
  </si>
  <si>
    <t>2021 оны 12-р сарын 31</t>
  </si>
  <si>
    <t>2022 оны 12-р сарын 31</t>
  </si>
  <si>
    <t>ХӨРӨНГӨ</t>
  </si>
  <si>
    <t>Эргэлтийн хөрөнгө</t>
  </si>
  <si>
    <t>1.1.1</t>
  </si>
  <si>
    <t>Мөнгө,түүнтэй адилтгах хөрөнгө</t>
  </si>
  <si>
    <t>1.1.2</t>
  </si>
  <si>
    <t>Дансны авлага</t>
  </si>
  <si>
    <t>1.1.3</t>
  </si>
  <si>
    <t>Татвар, НДШ – ийн авлага</t>
  </si>
  <si>
    <t>1.1.4</t>
  </si>
  <si>
    <t>Бусад авлага</t>
  </si>
  <si>
    <t>1.1.5</t>
  </si>
  <si>
    <t>Бусад санхүүгийн хөрөнгө</t>
  </si>
  <si>
    <t>1.1.6</t>
  </si>
  <si>
    <t>Бараа материал</t>
  </si>
  <si>
    <t>1.1.7</t>
  </si>
  <si>
    <t>Урьдчилж төлсөн зардал/тооцоо</t>
  </si>
  <si>
    <t>1.1.8</t>
  </si>
  <si>
    <t>Бусад эргэлтийн хөрөнгө</t>
  </si>
  <si>
    <t>1.1.9</t>
  </si>
  <si>
    <t xml:space="preserve">Борлуулах зорилгоор эзэмшиж буй эргэлтийн бус хөрөнгө </t>
  </si>
  <si>
    <t>1.1.10</t>
  </si>
  <si>
    <t>1.1.11</t>
  </si>
  <si>
    <t>Эргэлтийн хөрөнгийн дүн</t>
  </si>
  <si>
    <t>Эргэлтийн бус хөрөнгө</t>
  </si>
  <si>
    <t>1.2.1</t>
  </si>
  <si>
    <t>Үндсэн хөрөнгө</t>
  </si>
  <si>
    <t>1.2.2</t>
  </si>
  <si>
    <t>Биет бус хөрөнгө</t>
  </si>
  <si>
    <t>1.2.3</t>
  </si>
  <si>
    <t>Биологийн хөрөнгө</t>
  </si>
  <si>
    <t>1.2.4</t>
  </si>
  <si>
    <t>Урт хугацаат  хөрөнгө оруулалт</t>
  </si>
  <si>
    <t>1.2.5</t>
  </si>
  <si>
    <t>Хайгуул ба үнэлгээний хөрөнгө</t>
  </si>
  <si>
    <t>1.2.6</t>
  </si>
  <si>
    <t>Хойшлогдсон татварын хөрөнгө</t>
  </si>
  <si>
    <t>1.2.7</t>
  </si>
  <si>
    <t>Хөрөнгө оруулалтын зориулалттай үл хөдлөх хөрөнгө</t>
  </si>
  <si>
    <t>1.2.8</t>
  </si>
  <si>
    <t>Бусад эргэлтийн бус хөрөнгө</t>
  </si>
  <si>
    <t>1.2.9</t>
  </si>
  <si>
    <t>1.2.10</t>
  </si>
  <si>
    <t>Эргэлтийн бус хөрөнгийн дүн</t>
  </si>
  <si>
    <t>НИЙТ ХӨРӨНГИЙН ДҮН</t>
  </si>
  <si>
    <t>ӨР ТӨЛБӨР БА ЭЗДИЙН ӨМЧ</t>
  </si>
  <si>
    <t>Өр төлбөр</t>
  </si>
  <si>
    <t>2.1.1</t>
  </si>
  <si>
    <t>Богино хугацаат өр төлбөр</t>
  </si>
  <si>
    <t>2.1.1.1</t>
  </si>
  <si>
    <t>Дансны өглөг</t>
  </si>
  <si>
    <t>2.1.1.2</t>
  </si>
  <si>
    <t>Цалингийн  өглөг</t>
  </si>
  <si>
    <t>2.1.1.3</t>
  </si>
  <si>
    <t>Татварын өр</t>
  </si>
  <si>
    <t>2.1.1.4</t>
  </si>
  <si>
    <t>НДШ - ийн  өглөг</t>
  </si>
  <si>
    <t>2.1.1.5</t>
  </si>
  <si>
    <t>Банкны богино хугацаат зээл</t>
  </si>
  <si>
    <t>2.1.1.6</t>
  </si>
  <si>
    <t>Хүүний  өглөг</t>
  </si>
  <si>
    <t>2.1.1.7</t>
  </si>
  <si>
    <t>Ногдол ашгийн  өглөг</t>
  </si>
  <si>
    <t>2.1.1.8</t>
  </si>
  <si>
    <t>Урьдчилж орсон орлого</t>
  </si>
  <si>
    <t>2.1.1.9</t>
  </si>
  <si>
    <t>Нөөц  /өр төлбөр/</t>
  </si>
  <si>
    <t>2.1.1.10</t>
  </si>
  <si>
    <t>Бусад богино хугацаат өр төлбөр</t>
  </si>
  <si>
    <t>2.1.1.11</t>
  </si>
  <si>
    <t>Борлуулах зорилгоор эзэмшиж буй бүлэг хөрөнгөнд хамаарах өр төлбөр</t>
  </si>
  <si>
    <t>Богино хугацаат өр төлбөрийн дүн</t>
  </si>
  <si>
    <t>2.1.2</t>
  </si>
  <si>
    <t>Урт хугацаат өр төлбөр</t>
  </si>
  <si>
    <t>2.1.2.1</t>
  </si>
  <si>
    <t>Урт хугацаат зээл</t>
  </si>
  <si>
    <t>2.1.2.2</t>
  </si>
  <si>
    <t>Нөөц /өр төлбөр/</t>
  </si>
  <si>
    <t>2.1.2.3</t>
  </si>
  <si>
    <t>Хойшлогдсон татварын өр</t>
  </si>
  <si>
    <t>2.1.2.4</t>
  </si>
  <si>
    <t>Бусад урт хугацаат өр төлбөр</t>
  </si>
  <si>
    <t>2.1.2.5</t>
  </si>
  <si>
    <t>2.1.2.6</t>
  </si>
  <si>
    <t>Урт хугацаат өр төлбөрийн дүн</t>
  </si>
  <si>
    <t>Өр төлбөрийн нийт дүн</t>
  </si>
  <si>
    <t>Эздийн өмч</t>
  </si>
  <si>
    <t>Өмч:</t>
  </si>
  <si>
    <t>2.3.1</t>
  </si>
  <si>
    <t xml:space="preserve">   -  төрийн</t>
  </si>
  <si>
    <t>2.3.2</t>
  </si>
  <si>
    <t xml:space="preserve">          -  хувийн</t>
  </si>
  <si>
    <t>2.3.3</t>
  </si>
  <si>
    <t xml:space="preserve">          -  хувьцаат</t>
  </si>
  <si>
    <t>2.3.4</t>
  </si>
  <si>
    <t>Халаасны хувьцаа</t>
  </si>
  <si>
    <t>2.3.5</t>
  </si>
  <si>
    <t>Нэмж төлөгдсөн капитал</t>
  </si>
  <si>
    <t>2.3.6</t>
  </si>
  <si>
    <t>Хөрөнгийн дахин үнэлгээний нэмэгдэл</t>
  </si>
  <si>
    <t>2.3.7</t>
  </si>
  <si>
    <t>Гадаад валютын хөрвүүлэлтийн нөөц</t>
  </si>
  <si>
    <t>2.3.8</t>
  </si>
  <si>
    <t>Эздийн өмчийн бусад хэсэг</t>
  </si>
  <si>
    <t>2.3.9</t>
  </si>
  <si>
    <t>Хуримтлагдсан ашиг</t>
  </si>
  <si>
    <t>2.3.10</t>
  </si>
  <si>
    <t>2.3.11</t>
  </si>
  <si>
    <t>Эздийн өмчийн дүн</t>
  </si>
  <si>
    <t>ӨР ТӨЛБӨР БА ЭЗДИЙН ӨМЧИЙН ДҮН</t>
  </si>
  <si>
    <t>САНХҮҮ ЭРХЭЛСЭН ЗАХИРАЛ                                                Б.ЗОЛБОО</t>
  </si>
  <si>
    <t xml:space="preserve"> </t>
  </si>
  <si>
    <t xml:space="preserve">НЯГТЛАН БОДОГЧ                                                            Ц.ОТГОНЦЭЦЭГ </t>
  </si>
  <si>
    <t>ОРЛОГЫН ДЭЛГЭРЭНГҮЙ ТАЙЛАН</t>
  </si>
  <si>
    <t>Борлуулалтын орлого (цэвэр)</t>
  </si>
  <si>
    <t>Борлуулсан бүтээгдэхүүний өртөг</t>
  </si>
  <si>
    <t>Нийт ашиг ( алдагдал)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</si>
  <si>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</si>
  <si>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</si>
  <si>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</si>
  <si>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</si>
  <si>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</si>
  <si>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Борлуулалт, маркетингийн зардал</t>
  </si>
  <si>
    <t>Ерөнхий ба удирдлагын зардал</t>
  </si>
  <si>
    <t>Санхүүгийн зардал</t>
  </si>
  <si>
    <t>Бусад зардал</t>
  </si>
  <si>
    <t>Гадаад валютын ханшийн зөрүүний  олз (гарз)</t>
  </si>
  <si>
    <t>Үндсэн хөрөнгө данснаас хассаны олз (гарз)</t>
  </si>
  <si>
    <t>Биет бус хөрөнгө данснаас хассаны олз (гарз)</t>
  </si>
  <si>
    <t>Хөрөнгө оруулалт борлуулснаас үүссэн  олз (гарз)</t>
  </si>
  <si>
    <t>Бусад ашиг ( алдагдал)</t>
  </si>
  <si>
    <t>Татвар төлөхийн өмнөх  ашиг (алдагдал)</t>
  </si>
  <si>
    <t>Орлогын татварын зардал</t>
  </si>
  <si>
    <t>Ердийн үйл ажиллагааны татварын дараах ашиг (алдагдал)</t>
  </si>
  <si>
    <t>Зогсоосон үйл ажиллагааны татварын дараах ашиг (алдагдал)</t>
  </si>
  <si>
    <t>Тайлант үеийн цэвэр ашиг ( 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</si>
  <si>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</si>
  <si>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</si>
  <si>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</si>
  <si>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 олз (гарз)</t>
  </si>
  <si>
    <t>Нийт дэлгэрэнгүй орлогын дүн</t>
  </si>
  <si>
    <t>Нэгж хувьцаанд ногдох суурь ашиг (алдагдал)</t>
  </si>
  <si>
    <t>ӨМЧИЙН ӨӨРЧЛӨЛТИЙН ТАЙЛАН</t>
  </si>
  <si>
    <t>Багана</t>
  </si>
  <si>
    <t>ҮЗҮҮЛЭЛТ</t>
  </si>
  <si>
    <t>Өмч</t>
  </si>
  <si>
    <t>Нийт дүн</t>
  </si>
  <si>
    <t>2021 оны 12-р сарын 31 -ны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</si>
  <si>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</si>
  <si>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</si>
  <si>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</si>
  <si>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</si>
  <si>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</si>
  <si>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Дахин үнэлгээний нэмэгдлийн хэрэгжсэн дүн</t>
  </si>
  <si>
    <t>2022 оны 6-р сарын 30-ны үлдэгдэл</t>
  </si>
  <si>
    <t>МӨНГӨН ГҮЙЛГЭЭНИЙ ТАЙЛАН</t>
  </si>
  <si>
    <t>2021 оны 12 сарын 31</t>
  </si>
  <si>
    <t>ҮНДСЭН ҮЙЛ АЖИЛЛАГААНЫ МӨНГӨН ГҮЙЛГЭЭ</t>
  </si>
  <si>
    <t xml:space="preserve">    Мөнгөн орлогын дүн</t>
  </si>
  <si>
    <t>Бараа борлуулсан, үйлчилгээ үзүүлсний орлого</t>
  </si>
  <si>
    <t>Эрхийн шимтгэл, хураамж, төлбөрийн орлого</t>
  </si>
  <si>
    <t xml:space="preserve">   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</si>
  <si>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</si>
  <si>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</si>
  <si>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</si>
  <si>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</si>
  <si>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</si>
  <si>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</si>
  <si>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</si>
  <si>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</si>
  <si>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</si>
  <si>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 ( санхүү )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</si>
  <si>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</si>
  <si>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</si>
  <si>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</si>
  <si>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</si>
  <si>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ОРУУЛЛАЛТЫН МӨНГӨН ГҮЙЛГЭЭ</t>
  </si>
  <si>
    <t>Мөнгөн орлогын дүн</t>
  </si>
  <si>
    <t>Үндсэн хөрөнгө борлуулсны орлого</t>
  </si>
  <si>
    <t>Биет бус хөрөнгө борлуулсны орлого</t>
  </si>
  <si>
    <t>2.1.3</t>
  </si>
  <si>
    <t>Хөрөнгө оруулалт борлуулсны орлого</t>
  </si>
  <si>
    <t>2.1.4</t>
  </si>
  <si>
    <t>Бусад урт хугацаат хөрөнгө борлуулсны орлого</t>
  </si>
  <si>
    <t>2.1.5</t>
  </si>
  <si>
    <t>Бусдад олгосон зээл, мөнгөн   урьдчилгааны буцаан төлөлт</t>
  </si>
  <si>
    <t>2.1.6</t>
  </si>
  <si>
    <t>Хүлээн авсан хүүний орлого</t>
  </si>
  <si>
    <t>2.1.7</t>
  </si>
  <si>
    <t>Хүлээн авсан ногдол ашиг</t>
  </si>
  <si>
    <t>2.1.8</t>
  </si>
  <si>
    <t>2.2.1</t>
  </si>
  <si>
    <t>Үндсэн хөрөнгө олж эзэмшихэд төлсөн</t>
  </si>
  <si>
    <t>2.2.2</t>
  </si>
  <si>
    <t>Биет бус хөрөнгө олж эзэмшихэд төлсөн</t>
  </si>
  <si>
    <t>2.2.3</t>
  </si>
  <si>
    <t>Хөрөнгө оруулалт олж эзэмшихэд төлсөн</t>
  </si>
  <si>
    <t>2.2.4</t>
  </si>
  <si>
    <t>Бусад урт хугацаат хөрөнгө олж эзэмшихэд төлсөн</t>
  </si>
  <si>
    <t xml:space="preserve">                                     -  </t>
  </si>
  <si>
    <t>2.2.5</t>
  </si>
  <si>
    <t>Бусдад олгосон зээл болон урьдчилгаа</t>
  </si>
  <si>
    <t>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</si>
  <si>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</si>
  <si>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</si>
  <si>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>3.1.1</t>
  </si>
  <si>
    <t>Зээл авсан, өрийн үнэт цаас гаргаснаас хүлээн авсан</t>
  </si>
  <si>
    <t>3.1.2</t>
  </si>
  <si>
    <t>Хувьцаа болон өмчийн бусад үнэт цаас гаргаснаас хүлээн авсан</t>
  </si>
  <si>
    <t>3.1.3</t>
  </si>
  <si>
    <t>Төрөл бүрийн хандив</t>
  </si>
  <si>
    <t>3.1.4</t>
  </si>
  <si>
    <t>3.2.1</t>
  </si>
  <si>
    <t>Зээл, өрийн үнэт цаасны төлбөрт төлсөн мөнгө</t>
  </si>
  <si>
    <t>3.2.2</t>
  </si>
  <si>
    <t>Санхүүгийн түрээсийн өглөгт төлсөн</t>
  </si>
  <si>
    <t>3.2.3</t>
  </si>
  <si>
    <t>Хувьцаа буцаан худалдаж авахад төлсөн</t>
  </si>
  <si>
    <t>3.2.4</t>
  </si>
  <si>
    <t>Төлсөн ногдол ашиг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</si>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</sst>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</font>
    <font>
      <u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164" fontId="0" fillId="0" borderId="0" xfId="1" applyNumberFormat="1" applyFont="1"/>
    <xf numFmtId="0" fontId="3" fillId="0" borderId="0" xfId="0" applyFont="1" applyAlignment="1">
      <alignment horizontal="left"/>
    </xf>
    <xf numFmtId="0" fontId="13" fillId="0" borderId="0" xfId="0" applyFont="1"/>
    <xf numFmtId="0" fontId="2" fillId="0" borderId="0" xfId="0" applyFont="1"/>
    <xf numFmtId="43" fontId="2" fillId="0" borderId="0" xfId="0" applyNumberFormat="1" applyFont="1"/>
    <xf numFmtId="0" fontId="4" fillId="0" borderId="0" xfId="0" applyFont="1"/>
    <xf numFmtId="14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/>
    <xf numFmtId="4" fontId="4" fillId="0" borderId="0" xfId="0" applyNumberFormat="1" applyFont="1"/>
    <xf numFmtId="0" fontId="4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164" fontId="11" fillId="0" borderId="2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164" fontId="0" fillId="0" borderId="0" xfId="0" applyNumberFormat="1"/>
    <xf numFmtId="164" fontId="4" fillId="0" borderId="2" xfId="0" applyNumberFormat="1" applyFont="1" applyBorder="1" applyAlignment="1">
      <alignment vertical="center"/>
    </xf>
    <xf numFmtId="164" fontId="0" fillId="0" borderId="0" xfId="1" applyNumberFormat="1" applyFont="1" applyFill="1"/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164" fontId="12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164" fontId="4" fillId="0" borderId="0" xfId="0" applyNumberFormat="1" applyFont="1" applyAlignment="1">
      <alignment vertical="top"/>
    </xf>
    <xf numFmtId="43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4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43" fontId="9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43" fontId="11" fillId="0" borderId="2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wrapText="1"/>
    </xf>
    <xf numFmtId="4" fontId="11" fillId="0" borderId="2" xfId="0" applyNumberFormat="1" applyFont="1" applyBorder="1"/>
    <xf numFmtId="14" fontId="11" fillId="0" borderId="2" xfId="0" applyNumberFormat="1" applyFont="1" applyBorder="1" applyAlignment="1">
      <alignment horizontal="center" vertical="center" wrapText="1"/>
    </xf>
    <xf numFmtId="43" fontId="9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/>
    </xf>
    <xf numFmtId="0" fontId="9" fillId="0" borderId="2" xfId="0" applyFont="1" applyBorder="1" applyAlignment="1">
      <alignment vertical="top" wrapText="1"/>
    </xf>
    <xf numFmtId="43" fontId="9" fillId="0" borderId="2" xfId="0" applyNumberFormat="1" applyFont="1" applyBorder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43" fontId="17" fillId="0" borderId="0" xfId="0" applyNumberFormat="1" applyFont="1" applyAlignment="1">
      <alignment vertical="top" wrapText="1"/>
    </xf>
    <xf numFmtId="43" fontId="19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15" fillId="0" borderId="0" xfId="0" applyFont="1"/>
    <xf numFmtId="4" fontId="15" fillId="0" borderId="0" xfId="0" applyNumberFormat="1" applyFont="1"/>
    <xf numFmtId="4" fontId="11" fillId="0" borderId="0" xfId="0" applyNumberFormat="1" applyFont="1"/>
    <xf numFmtId="4" fontId="4" fillId="0" borderId="0" xfId="0" applyNumberFormat="1" applyFont="1" applyAlignment="1">
      <alignment horizontal="right" vertical="center"/>
    </xf>
    <xf numFmtId="4" fontId="9" fillId="0" borderId="2" xfId="0" applyNumberFormat="1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vertical="center" wrapText="1"/>
    </xf>
    <xf numFmtId="4" fontId="11" fillId="0" borderId="2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43" fontId="16" fillId="0" borderId="4" xfId="0" applyNumberFormat="1" applyFont="1" applyBorder="1" applyAlignment="1">
      <alignment horizontal="right" vertical="top" wrapText="1"/>
    </xf>
    <xf numFmtId="4" fontId="11" fillId="0" borderId="3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9" fillId="0" borderId="2" xfId="0" applyNumberFormat="1" applyFont="1" applyBorder="1" applyAlignment="1">
      <alignment vertical="top" wrapText="1"/>
    </xf>
    <xf numFmtId="4" fontId="17" fillId="0" borderId="0" xfId="0" applyNumberFormat="1" applyFont="1" applyAlignment="1">
      <alignment vertical="top" wrapText="1"/>
    </xf>
    <xf numFmtId="4" fontId="18" fillId="0" borderId="0" xfId="0" applyNumberFormat="1" applyFont="1" applyAlignment="1">
      <alignment vertical="top" wrapText="1"/>
    </xf>
    <xf numFmtId="4" fontId="19" fillId="0" borderId="0" xfId="0" applyNumberFormat="1" applyFont="1" applyAlignment="1">
      <alignment vertical="top"/>
    </xf>
    <xf numFmtId="4" fontId="11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3" xfId="0" applyFont="1" applyBorder="1"/>
    <xf numFmtId="0" fontId="14" fillId="0" borderId="0" xfId="0" applyFont="1" applyAlignment="1">
      <alignment horizontal="center"/>
    </xf>
    <xf numFmtId="0" fontId="0" fillId="0" borderId="0" xfId="0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0EFDE-2E7A-154B-A5B1-FB09C8B96736}">
  <dimension ref="B1:I73"/>
  <sheetViews>
    <sheetView tabSelected="1" workbookViewId="0">
      <selection activeCell="H5" sqref="H5:I18"/>
    </sheetView>
  </sheetViews>
  <sheetFormatPr baseColWidth="10" defaultRowHeight="16" x14ac:dyDescent="0.2"/>
  <cols>
    <col min="2" max="2" width="9" customWidth="1"/>
    <col min="3" max="3" width="64.83203125" bestFit="1" customWidth="1"/>
    <col min="4" max="5" width="21.83203125" bestFit="1" customWidth="1"/>
  </cols>
  <sheetData>
    <row r="1" spans="2:9" x14ac:dyDescent="0.2">
      <c r="B1" t="s">
        <v>0</v>
      </c>
    </row>
    <row r="2" spans="2:9" x14ac:dyDescent="0.2">
      <c r="B2" t="s">
        <v>1</v>
      </c>
      <c r="E2" t="s">
        <v>2</v>
      </c>
    </row>
    <row r="3" spans="2:9" x14ac:dyDescent="0.2">
      <c r="B3" t="s">
        <v>3</v>
      </c>
      <c r="C3" t="s">
        <v>4</v>
      </c>
      <c r="D3" t="s">
        <v>5</v>
      </c>
      <c r="E3" t="s">
        <v>6</v>
      </c>
    </row>
    <row r="4" spans="2:9" x14ac:dyDescent="0.2">
      <c r="B4">
        <v>1</v>
      </c>
      <c r="C4" t="s">
        <v>7</v>
      </c>
      <c r="D4" s="1"/>
      <c r="E4" s="1"/>
    </row>
    <row r="5" spans="2:9" x14ac:dyDescent="0.2">
      <c r="B5">
        <v>1.1000000000000001</v>
      </c>
      <c r="C5" t="s">
        <v>8</v>
      </c>
      <c r="D5" s="1"/>
      <c r="E5" s="1"/>
    </row>
    <row r="6" spans="2:9" x14ac:dyDescent="0.2">
      <c r="B6" t="s">
        <v>9</v>
      </c>
      <c r="C6" t="s">
        <v>10</v>
      </c>
      <c r="D6" s="1">
        <v>330721593.72000003</v>
      </c>
      <c r="E6" s="1">
        <v>3916525.3700000006</v>
      </c>
    </row>
    <row r="7" spans="2:9" x14ac:dyDescent="0.2">
      <c r="B7" t="s">
        <v>11</v>
      </c>
      <c r="C7" t="s">
        <v>12</v>
      </c>
      <c r="D7" s="1">
        <v>12018245374.99</v>
      </c>
      <c r="E7" s="1">
        <v>3071060988.0300002</v>
      </c>
    </row>
    <row r="8" spans="2:9" x14ac:dyDescent="0.2">
      <c r="B8" t="s">
        <v>13</v>
      </c>
      <c r="C8" t="s">
        <v>14</v>
      </c>
      <c r="D8" s="1">
        <v>98751182.669999987</v>
      </c>
      <c r="E8" s="1">
        <v>139049371.81</v>
      </c>
    </row>
    <row r="9" spans="2:9" x14ac:dyDescent="0.2">
      <c r="B9" t="s">
        <v>15</v>
      </c>
      <c r="C9" t="s">
        <v>16</v>
      </c>
      <c r="D9" s="1">
        <v>10959383398.340002</v>
      </c>
      <c r="E9" s="1">
        <v>18427738302.730003</v>
      </c>
    </row>
    <row r="10" spans="2:9" x14ac:dyDescent="0.2">
      <c r="B10" t="s">
        <v>17</v>
      </c>
      <c r="C10" t="s">
        <v>18</v>
      </c>
      <c r="D10" s="1">
        <v>10369946022.76</v>
      </c>
      <c r="E10" s="1">
        <v>366053999.31999999</v>
      </c>
      <c r="I10" s="77"/>
    </row>
    <row r="11" spans="2:9" x14ac:dyDescent="0.2">
      <c r="B11" t="s">
        <v>19</v>
      </c>
      <c r="C11" t="s">
        <v>20</v>
      </c>
      <c r="D11" s="1">
        <v>107959436.54000001</v>
      </c>
      <c r="E11" s="1">
        <v>97615399.310000002</v>
      </c>
    </row>
    <row r="12" spans="2:9" x14ac:dyDescent="0.2">
      <c r="B12" t="s">
        <v>21</v>
      </c>
      <c r="C12" t="s">
        <v>22</v>
      </c>
      <c r="D12" s="1">
        <v>3708455623.3800001</v>
      </c>
      <c r="E12" s="1">
        <v>4770374358.5300007</v>
      </c>
      <c r="I12" s="77"/>
    </row>
    <row r="13" spans="2:9" x14ac:dyDescent="0.2">
      <c r="B13" t="s">
        <v>23</v>
      </c>
      <c r="C13" t="s">
        <v>24</v>
      </c>
      <c r="D13" s="1"/>
      <c r="E13" s="1"/>
    </row>
    <row r="14" spans="2:9" x14ac:dyDescent="0.2">
      <c r="B14" t="s">
        <v>25</v>
      </c>
      <c r="C14" t="s">
        <v>26</v>
      </c>
      <c r="D14" s="1">
        <v>0</v>
      </c>
      <c r="E14" s="1">
        <v>0</v>
      </c>
    </row>
    <row r="15" spans="2:9" x14ac:dyDescent="0.2">
      <c r="B15" t="s">
        <v>27</v>
      </c>
      <c r="D15" s="1"/>
      <c r="E15" s="1"/>
    </row>
    <row r="16" spans="2:9" x14ac:dyDescent="0.2">
      <c r="B16" t="s">
        <v>28</v>
      </c>
      <c r="C16" t="s">
        <v>29</v>
      </c>
      <c r="D16" s="1">
        <v>37593462632.400002</v>
      </c>
      <c r="E16" s="1">
        <v>26875808945.100006</v>
      </c>
    </row>
    <row r="17" spans="2:5" x14ac:dyDescent="0.2">
      <c r="B17">
        <v>1.2</v>
      </c>
      <c r="C17" t="s">
        <v>30</v>
      </c>
      <c r="D17" s="1">
        <v>0</v>
      </c>
      <c r="E17" s="1">
        <v>0</v>
      </c>
    </row>
    <row r="18" spans="2:5" x14ac:dyDescent="0.2">
      <c r="B18" t="s">
        <v>31</v>
      </c>
      <c r="C18" t="s">
        <v>32</v>
      </c>
      <c r="D18" s="1">
        <v>645220953.35999966</v>
      </c>
      <c r="E18" s="1">
        <v>410647191.23999953</v>
      </c>
    </row>
    <row r="19" spans="2:5" x14ac:dyDescent="0.2">
      <c r="B19" t="s">
        <v>33</v>
      </c>
      <c r="C19" t="s">
        <v>34</v>
      </c>
      <c r="D19" s="1">
        <v>59160237055.040001</v>
      </c>
      <c r="E19" s="1">
        <v>12020004127.749998</v>
      </c>
    </row>
    <row r="20" spans="2:5" x14ac:dyDescent="0.2">
      <c r="B20" t="s">
        <v>35</v>
      </c>
      <c r="C20" t="s">
        <v>36</v>
      </c>
      <c r="D20" s="1">
        <v>0</v>
      </c>
      <c r="E20" s="1">
        <v>0</v>
      </c>
    </row>
    <row r="21" spans="2:5" x14ac:dyDescent="0.2">
      <c r="B21" t="s">
        <v>37</v>
      </c>
      <c r="C21" t="s">
        <v>38</v>
      </c>
      <c r="D21" s="1">
        <v>231730778294.33002</v>
      </c>
      <c r="E21" s="1">
        <v>96138282601.449997</v>
      </c>
    </row>
    <row r="22" spans="2:5" x14ac:dyDescent="0.2">
      <c r="B22" t="s">
        <v>39</v>
      </c>
      <c r="C22" t="s">
        <v>40</v>
      </c>
      <c r="D22" s="1">
        <v>0</v>
      </c>
      <c r="E22" s="1">
        <v>0</v>
      </c>
    </row>
    <row r="23" spans="2:5" x14ac:dyDescent="0.2">
      <c r="B23" t="s">
        <v>41</v>
      </c>
      <c r="C23" t="s">
        <v>42</v>
      </c>
      <c r="D23" s="1"/>
      <c r="E23" s="1"/>
    </row>
    <row r="24" spans="2:5" x14ac:dyDescent="0.2">
      <c r="B24" t="s">
        <v>43</v>
      </c>
      <c r="C24" t="s">
        <v>44</v>
      </c>
      <c r="D24" s="1"/>
      <c r="E24" s="1"/>
    </row>
    <row r="25" spans="2:5" x14ac:dyDescent="0.2">
      <c r="B25" t="s">
        <v>45</v>
      </c>
      <c r="C25" t="s">
        <v>46</v>
      </c>
      <c r="D25" s="1">
        <v>2349550671.8800001</v>
      </c>
      <c r="E25" s="1">
        <v>1281760559.7700002</v>
      </c>
    </row>
    <row r="26" spans="2:5" x14ac:dyDescent="0.2">
      <c r="B26" t="s">
        <v>47</v>
      </c>
      <c r="D26" s="1">
        <v>0</v>
      </c>
      <c r="E26" s="1">
        <v>0</v>
      </c>
    </row>
    <row r="27" spans="2:5" x14ac:dyDescent="0.2">
      <c r="B27" t="s">
        <v>48</v>
      </c>
      <c r="C27" t="s">
        <v>49</v>
      </c>
      <c r="D27" s="1">
        <v>293885786974.61005</v>
      </c>
      <c r="E27" s="1">
        <v>109850694480.21001</v>
      </c>
    </row>
    <row r="28" spans="2:5" x14ac:dyDescent="0.2">
      <c r="B28">
        <v>1.3</v>
      </c>
      <c r="C28" t="s">
        <v>50</v>
      </c>
      <c r="D28" s="1">
        <v>331479249607.01007</v>
      </c>
      <c r="E28" s="1">
        <v>136726503425.31001</v>
      </c>
    </row>
    <row r="29" spans="2:5" x14ac:dyDescent="0.2">
      <c r="B29">
        <v>2</v>
      </c>
      <c r="C29" t="s">
        <v>51</v>
      </c>
      <c r="D29" s="1">
        <v>0</v>
      </c>
      <c r="E29" s="1">
        <v>0</v>
      </c>
    </row>
    <row r="30" spans="2:5" x14ac:dyDescent="0.2">
      <c r="B30">
        <v>2.1</v>
      </c>
      <c r="C30" t="s">
        <v>52</v>
      </c>
      <c r="D30" s="1">
        <v>0</v>
      </c>
      <c r="E30" s="1">
        <v>0</v>
      </c>
    </row>
    <row r="31" spans="2:5" x14ac:dyDescent="0.2">
      <c r="B31" t="s">
        <v>53</v>
      </c>
      <c r="C31" t="s">
        <v>54</v>
      </c>
      <c r="D31" s="1">
        <v>0</v>
      </c>
      <c r="E31" s="1">
        <v>0</v>
      </c>
    </row>
    <row r="32" spans="2:5" x14ac:dyDescent="0.2">
      <c r="B32" t="s">
        <v>55</v>
      </c>
      <c r="C32" t="s">
        <v>56</v>
      </c>
      <c r="D32" s="1">
        <v>15979814780.24</v>
      </c>
      <c r="E32" s="1">
        <v>2083057935.2800002</v>
      </c>
    </row>
    <row r="33" spans="2:5" x14ac:dyDescent="0.2">
      <c r="B33" t="s">
        <v>57</v>
      </c>
      <c r="C33" t="s">
        <v>58</v>
      </c>
      <c r="D33" s="1">
        <v>24382731.370000001</v>
      </c>
      <c r="E33" s="1">
        <v>18382731.359999999</v>
      </c>
    </row>
    <row r="34" spans="2:5" x14ac:dyDescent="0.2">
      <c r="B34" t="s">
        <v>59</v>
      </c>
      <c r="C34" t="s">
        <v>60</v>
      </c>
      <c r="D34" s="1">
        <v>1240429079.3700001</v>
      </c>
      <c r="E34" s="1">
        <v>758805806.92305017</v>
      </c>
    </row>
    <row r="35" spans="2:5" x14ac:dyDescent="0.2">
      <c r="B35" t="s">
        <v>61</v>
      </c>
      <c r="C35" t="s">
        <v>62</v>
      </c>
      <c r="D35" s="1">
        <v>9688806.4900000002</v>
      </c>
      <c r="E35" s="1">
        <v>50657508.310000002</v>
      </c>
    </row>
    <row r="36" spans="2:5" x14ac:dyDescent="0.2">
      <c r="B36" t="s">
        <v>63</v>
      </c>
      <c r="C36" t="s">
        <v>64</v>
      </c>
      <c r="D36" s="1">
        <v>6182790432.1000004</v>
      </c>
      <c r="E36" s="1">
        <v>378481655.33999997</v>
      </c>
    </row>
    <row r="37" spans="2:5" x14ac:dyDescent="0.2">
      <c r="B37" t="s">
        <v>65</v>
      </c>
      <c r="C37" t="s">
        <v>66</v>
      </c>
      <c r="D37" s="1">
        <v>431673915.62</v>
      </c>
      <c r="E37" s="1">
        <v>193949000.15000001</v>
      </c>
    </row>
    <row r="38" spans="2:5" x14ac:dyDescent="0.2">
      <c r="B38" t="s">
        <v>67</v>
      </c>
      <c r="C38" t="s">
        <v>68</v>
      </c>
      <c r="D38" s="1">
        <v>471825.04</v>
      </c>
      <c r="E38" s="1">
        <v>84857306.280000001</v>
      </c>
    </row>
    <row r="39" spans="2:5" x14ac:dyDescent="0.2">
      <c r="B39" t="s">
        <v>69</v>
      </c>
      <c r="C39" t="s">
        <v>70</v>
      </c>
      <c r="D39" s="1">
        <v>11017455603.24</v>
      </c>
      <c r="E39" s="1">
        <v>9965930436.6499996</v>
      </c>
    </row>
    <row r="40" spans="2:5" x14ac:dyDescent="0.2">
      <c r="B40" t="s">
        <v>71</v>
      </c>
      <c r="C40" t="s">
        <v>72</v>
      </c>
      <c r="D40" s="1">
        <v>0</v>
      </c>
      <c r="E40" s="1">
        <v>0</v>
      </c>
    </row>
    <row r="41" spans="2:5" x14ac:dyDescent="0.2">
      <c r="B41" t="s">
        <v>73</v>
      </c>
      <c r="C41" t="s">
        <v>74</v>
      </c>
      <c r="D41" s="1">
        <v>4665035466.6199999</v>
      </c>
      <c r="E41" s="1">
        <v>3468675953.8400002</v>
      </c>
    </row>
    <row r="42" spans="2:5" x14ac:dyDescent="0.2">
      <c r="B42" t="s">
        <v>75</v>
      </c>
      <c r="C42" t="s">
        <v>76</v>
      </c>
      <c r="D42" s="1">
        <v>0</v>
      </c>
      <c r="E42" s="1">
        <v>0</v>
      </c>
    </row>
    <row r="43" spans="2:5" x14ac:dyDescent="0.2">
      <c r="D43" s="1">
        <v>0</v>
      </c>
      <c r="E43" s="1">
        <v>0</v>
      </c>
    </row>
    <row r="44" spans="2:5" x14ac:dyDescent="0.2">
      <c r="C44" t="s">
        <v>77</v>
      </c>
      <c r="D44" s="1">
        <v>39551742640.090004</v>
      </c>
      <c r="E44" s="1">
        <v>17002798334.133051</v>
      </c>
    </row>
    <row r="45" spans="2:5" x14ac:dyDescent="0.2">
      <c r="B45" t="s">
        <v>78</v>
      </c>
      <c r="C45" t="s">
        <v>79</v>
      </c>
      <c r="D45" s="1">
        <v>0</v>
      </c>
      <c r="E45" s="1">
        <v>0</v>
      </c>
    </row>
    <row r="46" spans="2:5" x14ac:dyDescent="0.2">
      <c r="B46" t="s">
        <v>80</v>
      </c>
      <c r="C46" t="s">
        <v>81</v>
      </c>
      <c r="D46" s="1">
        <v>6633373034.9499998</v>
      </c>
      <c r="E46" s="1">
        <v>8789585999.8600006</v>
      </c>
    </row>
    <row r="47" spans="2:5" x14ac:dyDescent="0.2">
      <c r="B47" t="s">
        <v>82</v>
      </c>
      <c r="C47" t="s">
        <v>83</v>
      </c>
      <c r="D47" s="1"/>
      <c r="E47" s="1"/>
    </row>
    <row r="48" spans="2:5" x14ac:dyDescent="0.2">
      <c r="B48" t="s">
        <v>84</v>
      </c>
      <c r="C48" t="s">
        <v>85</v>
      </c>
      <c r="D48" s="1">
        <v>24188557172.009998</v>
      </c>
      <c r="E48" s="1">
        <v>6114186813.1499996</v>
      </c>
    </row>
    <row r="49" spans="2:5" x14ac:dyDescent="0.2">
      <c r="B49" t="s">
        <v>86</v>
      </c>
      <c r="C49" t="s">
        <v>87</v>
      </c>
      <c r="D49" s="1">
        <v>3056974266.2600002</v>
      </c>
      <c r="E49" s="1">
        <v>608298323.14999998</v>
      </c>
    </row>
    <row r="50" spans="2:5" x14ac:dyDescent="0.2">
      <c r="B50" t="s">
        <v>88</v>
      </c>
      <c r="D50" s="1">
        <v>0</v>
      </c>
      <c r="E50" s="1">
        <v>0</v>
      </c>
    </row>
    <row r="51" spans="2:5" x14ac:dyDescent="0.2">
      <c r="B51" t="s">
        <v>89</v>
      </c>
      <c r="C51" t="s">
        <v>90</v>
      </c>
      <c r="D51" s="1">
        <v>33878904473.220001</v>
      </c>
      <c r="E51" s="1">
        <v>15512071136.16</v>
      </c>
    </row>
    <row r="52" spans="2:5" x14ac:dyDescent="0.2">
      <c r="B52">
        <v>2.2000000000000002</v>
      </c>
      <c r="C52" t="s">
        <v>91</v>
      </c>
      <c r="D52" s="1">
        <v>73430647113.309998</v>
      </c>
      <c r="E52" s="1">
        <v>32514869470.293053</v>
      </c>
    </row>
    <row r="53" spans="2:5" x14ac:dyDescent="0.2">
      <c r="C53" t="s">
        <v>92</v>
      </c>
      <c r="D53" s="1">
        <v>0</v>
      </c>
      <c r="E53" s="1">
        <v>0</v>
      </c>
    </row>
    <row r="54" spans="2:5" x14ac:dyDescent="0.2">
      <c r="B54">
        <v>2.2999999999999998</v>
      </c>
      <c r="C54" t="s">
        <v>93</v>
      </c>
      <c r="D54" s="1">
        <v>28614263000</v>
      </c>
      <c r="E54" s="1">
        <v>28614263000</v>
      </c>
    </row>
    <row r="55" spans="2:5" x14ac:dyDescent="0.2">
      <c r="B55" t="s">
        <v>94</v>
      </c>
      <c r="C55" t="s">
        <v>95</v>
      </c>
      <c r="D55" s="1">
        <v>0</v>
      </c>
      <c r="E55" s="1">
        <v>0</v>
      </c>
    </row>
    <row r="56" spans="2:5" x14ac:dyDescent="0.2">
      <c r="B56" t="s">
        <v>96</v>
      </c>
      <c r="C56" t="s">
        <v>97</v>
      </c>
      <c r="D56" s="1">
        <v>28614263000</v>
      </c>
      <c r="E56" s="1">
        <v>28614263000</v>
      </c>
    </row>
    <row r="57" spans="2:5" x14ac:dyDescent="0.2">
      <c r="B57" t="s">
        <v>98</v>
      </c>
      <c r="C57" t="s">
        <v>99</v>
      </c>
      <c r="D57" s="1"/>
      <c r="E57" s="1"/>
    </row>
    <row r="58" spans="2:5" x14ac:dyDescent="0.2">
      <c r="B58" t="s">
        <v>100</v>
      </c>
      <c r="C58" t="s">
        <v>101</v>
      </c>
      <c r="D58" s="1">
        <v>0</v>
      </c>
      <c r="E58" s="1">
        <v>0</v>
      </c>
    </row>
    <row r="59" spans="2:5" x14ac:dyDescent="0.2">
      <c r="B59" t="s">
        <v>102</v>
      </c>
      <c r="C59" t="s">
        <v>103</v>
      </c>
      <c r="D59" s="1">
        <v>2927696250</v>
      </c>
      <c r="E59" s="1">
        <v>2927696250</v>
      </c>
    </row>
    <row r="60" spans="2:5" x14ac:dyDescent="0.2">
      <c r="B60" t="s">
        <v>104</v>
      </c>
      <c r="C60" t="s">
        <v>105</v>
      </c>
      <c r="D60" s="1"/>
      <c r="E60" s="1"/>
    </row>
    <row r="61" spans="2:5" x14ac:dyDescent="0.2">
      <c r="B61" t="s">
        <v>106</v>
      </c>
      <c r="C61" t="s">
        <v>107</v>
      </c>
      <c r="D61" s="1"/>
      <c r="E61" s="1"/>
    </row>
    <row r="62" spans="2:5" x14ac:dyDescent="0.2">
      <c r="B62" t="s">
        <v>108</v>
      </c>
      <c r="C62" t="s">
        <v>109</v>
      </c>
      <c r="D62" s="1">
        <v>214361220521.59</v>
      </c>
      <c r="E62" s="1">
        <v>52153407286.209999</v>
      </c>
    </row>
    <row r="63" spans="2:5" x14ac:dyDescent="0.2">
      <c r="B63" t="s">
        <v>110</v>
      </c>
      <c r="C63" t="s">
        <v>111</v>
      </c>
      <c r="D63" s="1">
        <v>12145422723.110004</v>
      </c>
      <c r="E63" s="1">
        <v>20516267427.586952</v>
      </c>
    </row>
    <row r="64" spans="2:5" x14ac:dyDescent="0.2">
      <c r="B64" t="s">
        <v>112</v>
      </c>
      <c r="D64" s="1"/>
      <c r="E64" s="1"/>
    </row>
    <row r="65" spans="2:5" x14ac:dyDescent="0.2">
      <c r="B65" t="s">
        <v>113</v>
      </c>
      <c r="C65" t="s">
        <v>114</v>
      </c>
      <c r="D65" s="1">
        <v>258048602494.70001</v>
      </c>
      <c r="E65" s="1">
        <v>104211633963.79694</v>
      </c>
    </row>
    <row r="66" spans="2:5" x14ac:dyDescent="0.2">
      <c r="B66">
        <v>2.4</v>
      </c>
      <c r="C66" t="s">
        <v>115</v>
      </c>
      <c r="D66" s="1">
        <v>331479249608.01001</v>
      </c>
      <c r="E66" s="1">
        <v>136726503434.09</v>
      </c>
    </row>
    <row r="67" spans="2:5" x14ac:dyDescent="0.2">
      <c r="D67" s="1"/>
      <c r="E67" s="1"/>
    </row>
    <row r="68" spans="2:5" x14ac:dyDescent="0.2">
      <c r="D68" s="1"/>
      <c r="E68" s="1"/>
    </row>
    <row r="69" spans="2:5" x14ac:dyDescent="0.2">
      <c r="D69" s="1"/>
      <c r="E69" s="1"/>
    </row>
    <row r="70" spans="2:5" x14ac:dyDescent="0.2">
      <c r="B70" t="s">
        <v>116</v>
      </c>
      <c r="D70" s="1"/>
      <c r="E70" s="1"/>
    </row>
    <row r="71" spans="2:5" x14ac:dyDescent="0.2">
      <c r="D71" s="1"/>
      <c r="E71" s="1"/>
    </row>
    <row r="72" spans="2:5" x14ac:dyDescent="0.2">
      <c r="D72" s="1" t="s">
        <v>117</v>
      </c>
      <c r="E72" s="1"/>
    </row>
    <row r="73" spans="2:5" x14ac:dyDescent="0.2">
      <c r="B73" t="s">
        <v>118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621A5-0B9A-0444-9521-44CD03EDBF8B}">
  <dimension ref="B3:E42"/>
  <sheetViews>
    <sheetView workbookViewId="0">
      <selection activeCell="D6" sqref="D6"/>
    </sheetView>
  </sheetViews>
  <sheetFormatPr baseColWidth="10" defaultRowHeight="16" x14ac:dyDescent="0.2"/>
  <cols>
    <col min="2" max="2" width="7.83203125" customWidth="1"/>
    <col min="3" max="3" width="55.33203125" bestFit="1" customWidth="1"/>
    <col min="4" max="5" width="21.83203125" bestFit="1" customWidth="1"/>
  </cols>
  <sheetData>
    <row r="3" spans="2:5" x14ac:dyDescent="0.2">
      <c r="B3" t="s">
        <v>119</v>
      </c>
    </row>
    <row r="5" spans="2:5" x14ac:dyDescent="0.2">
      <c r="B5" t="s">
        <v>1</v>
      </c>
      <c r="E5" t="s">
        <v>2</v>
      </c>
    </row>
    <row r="6" spans="2:5" x14ac:dyDescent="0.2">
      <c r="B6" t="s">
        <v>3</v>
      </c>
      <c r="C6" t="s">
        <v>4</v>
      </c>
      <c r="D6" t="s">
        <v>5</v>
      </c>
      <c r="E6" t="s">
        <v>6</v>
      </c>
    </row>
    <row r="7" spans="2:5" x14ac:dyDescent="0.2">
      <c r="B7">
        <v>1</v>
      </c>
      <c r="C7" t="s">
        <v>120</v>
      </c>
      <c r="D7" s="1">
        <v>2030179568.3599999</v>
      </c>
      <c r="E7" s="1">
        <v>4722994419.0900002</v>
      </c>
    </row>
    <row r="8" spans="2:5" x14ac:dyDescent="0.2">
      <c r="B8">
        <v>2</v>
      </c>
      <c r="C8" t="s">
        <v>121</v>
      </c>
      <c r="D8" s="1"/>
      <c r="E8" s="1"/>
    </row>
    <row r="9" spans="2:5" x14ac:dyDescent="0.2">
      <c r="B9">
        <v>3</v>
      </c>
      <c r="C9" t="s">
        <v>122</v>
      </c>
      <c r="D9" s="1">
        <v>2030179568.3599999</v>
      </c>
      <c r="E9" s="1">
        <v>4722994419.0900002</v>
      </c>
    </row>
    <row r="10" spans="2:5" x14ac:dyDescent="0.2">
      <c r="B10">
        <v>4</v>
      </c>
      <c r="C10" t="s">
        <v>123</v>
      </c>
      <c r="D10" s="1"/>
      <c r="E10" s="1"/>
    </row>
    <row r="11" spans="2:5" x14ac:dyDescent="0.2">
      <c r="B11">
        <v>5</v>
      </c>
      <c r="C11" t="s">
        <v>124</v>
      </c>
      <c r="D11" s="1">
        <v>1316383561.6400001</v>
      </c>
      <c r="E11" s="1">
        <v>18246574.920000002</v>
      </c>
    </row>
    <row r="12" spans="2:5" x14ac:dyDescent="0.2">
      <c r="B12">
        <v>6</v>
      </c>
      <c r="C12" t="s">
        <v>125</v>
      </c>
      <c r="D12" s="1">
        <v>1004162061.4299999</v>
      </c>
      <c r="E12" s="1">
        <v>1012491478</v>
      </c>
    </row>
    <row r="13" spans="2:5" x14ac:dyDescent="0.2">
      <c r="B13">
        <v>7</v>
      </c>
      <c r="C13" t="s">
        <v>126</v>
      </c>
      <c r="D13" s="1"/>
      <c r="E13" s="1"/>
    </row>
    <row r="14" spans="2:5" x14ac:dyDescent="0.2">
      <c r="B14">
        <v>8</v>
      </c>
      <c r="C14" t="s">
        <v>127</v>
      </c>
      <c r="D14" s="1">
        <v>784267972.22000003</v>
      </c>
      <c r="E14" s="1">
        <v>4364677702.8800001</v>
      </c>
    </row>
    <row r="15" spans="2:5" x14ac:dyDescent="0.2">
      <c r="B15">
        <v>9</v>
      </c>
      <c r="C15" t="s">
        <v>128</v>
      </c>
      <c r="D15" s="1">
        <v>1095851527.6900001</v>
      </c>
      <c r="E15" s="1">
        <v>2227526257.5799999</v>
      </c>
    </row>
    <row r="16" spans="2:5" x14ac:dyDescent="0.2">
      <c r="B16">
        <v>10</v>
      </c>
      <c r="C16" t="s">
        <v>129</v>
      </c>
      <c r="D16" s="1">
        <v>16266063494.239998</v>
      </c>
      <c r="E16" s="1">
        <v>7257275899.7600002</v>
      </c>
    </row>
    <row r="17" spans="2:5" x14ac:dyDescent="0.2">
      <c r="B17">
        <v>11</v>
      </c>
      <c r="C17" t="s">
        <v>130</v>
      </c>
      <c r="D17" s="1">
        <v>3346136815.5299997</v>
      </c>
      <c r="E17" s="1">
        <v>3159928835.6400003</v>
      </c>
    </row>
    <row r="18" spans="2:5" x14ac:dyDescent="0.2">
      <c r="B18">
        <v>12</v>
      </c>
      <c r="C18" t="s">
        <v>131</v>
      </c>
      <c r="D18" s="1">
        <v>2349625352.25</v>
      </c>
      <c r="E18" s="1">
        <v>42917646.910000004</v>
      </c>
    </row>
    <row r="19" spans="2:5" x14ac:dyDescent="0.2">
      <c r="B19">
        <v>13</v>
      </c>
      <c r="C19" t="s">
        <v>132</v>
      </c>
      <c r="D19" s="1">
        <v>-360888</v>
      </c>
      <c r="E19" s="1">
        <v>-30958815.280000001</v>
      </c>
    </row>
    <row r="20" spans="2:5" x14ac:dyDescent="0.2">
      <c r="B20">
        <v>14</v>
      </c>
      <c r="C20" t="s">
        <v>133</v>
      </c>
      <c r="D20" s="1">
        <v>-26954772.73</v>
      </c>
      <c r="E20" s="1">
        <v>0</v>
      </c>
    </row>
    <row r="21" spans="2:5" x14ac:dyDescent="0.2">
      <c r="B21">
        <v>15</v>
      </c>
      <c r="C21" t="s">
        <v>134</v>
      </c>
      <c r="D21" s="1"/>
      <c r="E21" s="1">
        <v>-17653140</v>
      </c>
    </row>
    <row r="22" spans="2:5" x14ac:dyDescent="0.2">
      <c r="B22">
        <v>16</v>
      </c>
      <c r="C22" t="s">
        <v>135</v>
      </c>
      <c r="D22" s="1">
        <v>17708213045.91</v>
      </c>
      <c r="E22" s="1">
        <v>3657162041.8899999</v>
      </c>
    </row>
    <row r="23" spans="2:5" x14ac:dyDescent="0.2">
      <c r="B23">
        <v>17</v>
      </c>
      <c r="C23" t="s">
        <v>136</v>
      </c>
      <c r="D23" s="1"/>
      <c r="E23" s="1"/>
    </row>
    <row r="24" spans="2:5" x14ac:dyDescent="0.2">
      <c r="B24">
        <v>18</v>
      </c>
      <c r="C24" t="s">
        <v>137</v>
      </c>
      <c r="D24" s="1">
        <v>-241786640.87999699</v>
      </c>
      <c r="E24" s="1">
        <v>1039311621.6099997</v>
      </c>
    </row>
    <row r="25" spans="2:5" x14ac:dyDescent="0.2">
      <c r="B25">
        <v>19</v>
      </c>
      <c r="C25" t="s">
        <v>138</v>
      </c>
      <c r="D25" s="1">
        <v>-27436818.950000286</v>
      </c>
      <c r="E25" s="1">
        <v>-438814949.18694991</v>
      </c>
    </row>
    <row r="26" spans="2:5" x14ac:dyDescent="0.2">
      <c r="B26">
        <v>20</v>
      </c>
      <c r="C26" t="s">
        <v>139</v>
      </c>
      <c r="D26" s="1">
        <v>-214349821.92999697</v>
      </c>
      <c r="E26" s="1">
        <v>1478126570.7969496</v>
      </c>
    </row>
    <row r="27" spans="2:5" x14ac:dyDescent="0.2">
      <c r="B27">
        <v>21</v>
      </c>
      <c r="C27" t="s">
        <v>140</v>
      </c>
      <c r="D27" s="1"/>
      <c r="E27" s="1"/>
    </row>
    <row r="28" spans="2:5" x14ac:dyDescent="0.2">
      <c r="B28">
        <v>22</v>
      </c>
      <c r="C28" t="s">
        <v>141</v>
      </c>
      <c r="D28" s="1">
        <v>-214349821.92999697</v>
      </c>
      <c r="E28" s="1">
        <v>1478126570.7969496</v>
      </c>
    </row>
    <row r="29" spans="2:5" x14ac:dyDescent="0.2">
      <c r="B29">
        <v>23</v>
      </c>
      <c r="C29" t="s">
        <v>142</v>
      </c>
      <c r="D29" s="1">
        <v>198869019907.03998</v>
      </c>
      <c r="E29" s="1">
        <v>-162207813235.38</v>
      </c>
    </row>
    <row r="30" spans="2:5" x14ac:dyDescent="0.2">
      <c r="B30">
        <v>23.1</v>
      </c>
      <c r="C30" t="s">
        <v>143</v>
      </c>
      <c r="D30" s="1"/>
      <c r="E30" s="1"/>
    </row>
    <row r="31" spans="2:5" x14ac:dyDescent="0.2">
      <c r="B31">
        <v>23.2</v>
      </c>
      <c r="C31" t="s">
        <v>144</v>
      </c>
      <c r="D31" s="1"/>
      <c r="E31" s="1"/>
    </row>
    <row r="32" spans="2:5" x14ac:dyDescent="0.2">
      <c r="B32">
        <v>23.3</v>
      </c>
      <c r="C32" t="s">
        <v>145</v>
      </c>
      <c r="D32" s="1">
        <v>198869019907.03998</v>
      </c>
      <c r="E32" s="1">
        <v>-162207813235.38</v>
      </c>
    </row>
    <row r="33" spans="2:5" x14ac:dyDescent="0.2">
      <c r="B33">
        <v>24</v>
      </c>
      <c r="C33" t="s">
        <v>146</v>
      </c>
      <c r="D33" s="1">
        <v>198654670085.10999</v>
      </c>
      <c r="E33" s="1">
        <v>-160729686664.58307</v>
      </c>
    </row>
    <row r="34" spans="2:5" x14ac:dyDescent="0.2">
      <c r="B34">
        <v>25</v>
      </c>
      <c r="C34" t="s">
        <v>147</v>
      </c>
      <c r="D34" s="1">
        <v>0</v>
      </c>
      <c r="E34" s="1">
        <v>0</v>
      </c>
    </row>
    <row r="35" spans="2:5" x14ac:dyDescent="0.2">
      <c r="D35" s="1"/>
      <c r="E35" s="1"/>
    </row>
    <row r="36" spans="2:5" x14ac:dyDescent="0.2">
      <c r="D36" s="1"/>
      <c r="E36" s="1"/>
    </row>
    <row r="37" spans="2:5" x14ac:dyDescent="0.2">
      <c r="B37" t="s">
        <v>116</v>
      </c>
      <c r="D37" s="1"/>
      <c r="E37" s="1"/>
    </row>
    <row r="38" spans="2:5" x14ac:dyDescent="0.2">
      <c r="D38" s="1"/>
      <c r="E38" s="1"/>
    </row>
    <row r="39" spans="2:5" x14ac:dyDescent="0.2">
      <c r="D39" s="1"/>
      <c r="E39" s="1"/>
    </row>
    <row r="40" spans="2:5" x14ac:dyDescent="0.2">
      <c r="B40" t="s">
        <v>118</v>
      </c>
      <c r="D40" s="1"/>
      <c r="E40" s="1"/>
    </row>
    <row r="41" spans="2:5" x14ac:dyDescent="0.2">
      <c r="D41" s="1"/>
      <c r="E41" s="1"/>
    </row>
    <row r="42" spans="2:5" x14ac:dyDescent="0.2">
      <c r="D42" s="1"/>
      <c r="E4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BC60F-0DF4-ED41-A351-F821C17B4BE3}">
  <dimension ref="B2:K23"/>
  <sheetViews>
    <sheetView workbookViewId="0">
      <selection activeCell="C16" sqref="C16:L19"/>
    </sheetView>
  </sheetViews>
  <sheetFormatPr baseColWidth="10" defaultRowHeight="16" x14ac:dyDescent="0.2"/>
  <cols>
    <col min="2" max="2" width="8.33203125" customWidth="1"/>
    <col min="3" max="3" width="57.33203125" bestFit="1" customWidth="1"/>
    <col min="4" max="4" width="12.83203125" bestFit="1" customWidth="1"/>
    <col min="5" max="5" width="16.1640625" customWidth="1"/>
    <col min="6" max="6" width="20.33203125" bestFit="1" customWidth="1"/>
    <col min="7" max="7" width="12.83203125" customWidth="1"/>
    <col min="8" max="8" width="20.33203125" customWidth="1"/>
    <col min="9" max="9" width="22" bestFit="1" customWidth="1"/>
    <col min="10" max="10" width="17.5" bestFit="1" customWidth="1"/>
    <col min="11" max="11" width="14.1640625" bestFit="1" customWidth="1"/>
  </cols>
  <sheetData>
    <row r="2" spans="2:11" x14ac:dyDescent="0.2">
      <c r="B2" s="4"/>
      <c r="C2" s="4"/>
      <c r="D2" s="5">
        <v>0</v>
      </c>
      <c r="E2" s="5">
        <v>0</v>
      </c>
      <c r="F2" s="5">
        <v>-0.1399998664855957</v>
      </c>
      <c r="G2" s="5"/>
      <c r="H2" s="5"/>
      <c r="I2" s="5">
        <v>214347421442.59</v>
      </c>
      <c r="J2" s="5">
        <v>-5008258757.119997</v>
      </c>
      <c r="K2" s="4"/>
    </row>
    <row r="3" spans="2:11" ht="20" x14ac:dyDescent="0.2">
      <c r="B3" s="2"/>
      <c r="C3" s="6"/>
      <c r="D3" s="71" t="s">
        <v>148</v>
      </c>
      <c r="E3" s="72"/>
      <c r="F3" s="72"/>
      <c r="G3" s="72"/>
      <c r="H3" s="72"/>
      <c r="I3" s="72"/>
      <c r="J3" s="6"/>
      <c r="K3" s="7"/>
    </row>
    <row r="4" spans="2:11" x14ac:dyDescent="0.2">
      <c r="B4" s="8" t="s">
        <v>1</v>
      </c>
      <c r="C4" s="6"/>
      <c r="D4" s="9"/>
      <c r="E4" s="6"/>
      <c r="F4" s="6"/>
      <c r="G4" s="6"/>
      <c r="H4" s="6"/>
      <c r="I4" s="6"/>
      <c r="J4" s="10"/>
      <c r="K4" s="11" t="s">
        <v>2</v>
      </c>
    </row>
    <row r="5" spans="2:11" x14ac:dyDescent="0.2">
      <c r="B5" s="73" t="s">
        <v>3</v>
      </c>
      <c r="C5" s="12" t="s">
        <v>149</v>
      </c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</row>
    <row r="6" spans="2:11" ht="56" x14ac:dyDescent="0.2">
      <c r="B6" s="74"/>
      <c r="C6" s="13" t="s">
        <v>150</v>
      </c>
      <c r="D6" s="13" t="s">
        <v>151</v>
      </c>
      <c r="E6" s="13" t="s">
        <v>101</v>
      </c>
      <c r="F6" s="13" t="s">
        <v>103</v>
      </c>
      <c r="G6" s="13" t="s">
        <v>105</v>
      </c>
      <c r="H6" s="13" t="s">
        <v>107</v>
      </c>
      <c r="I6" s="13" t="s">
        <v>109</v>
      </c>
      <c r="J6" s="13" t="s">
        <v>111</v>
      </c>
      <c r="K6" s="13" t="s">
        <v>152</v>
      </c>
    </row>
    <row r="7" spans="2:11" x14ac:dyDescent="0.2">
      <c r="B7" s="14">
        <v>1</v>
      </c>
      <c r="C7" s="15" t="s">
        <v>153</v>
      </c>
      <c r="D7" s="16">
        <v>28614263000</v>
      </c>
      <c r="E7" s="16">
        <v>0</v>
      </c>
      <c r="F7" s="16">
        <v>2927696249.8600001</v>
      </c>
      <c r="G7" s="17">
        <v>0</v>
      </c>
      <c r="H7" s="16">
        <v>0</v>
      </c>
      <c r="I7" s="16">
        <v>214361220521.59</v>
      </c>
      <c r="J7" s="16">
        <v>12145422723.110004</v>
      </c>
      <c r="K7" s="16">
        <v>258048602494.58231</v>
      </c>
    </row>
    <row r="8" spans="2:11" x14ac:dyDescent="0.2">
      <c r="B8" s="14">
        <v>2</v>
      </c>
      <c r="C8" s="18" t="s">
        <v>154</v>
      </c>
      <c r="D8" s="17"/>
      <c r="E8" s="17"/>
      <c r="F8" s="17"/>
      <c r="G8" s="17"/>
      <c r="H8" s="17"/>
      <c r="I8" s="17"/>
      <c r="J8" s="17">
        <v>1884459376.5599999</v>
      </c>
      <c r="K8" s="16"/>
    </row>
    <row r="9" spans="2:11" x14ac:dyDescent="0.2">
      <c r="B9" s="14">
        <v>3</v>
      </c>
      <c r="C9" s="15" t="s">
        <v>155</v>
      </c>
      <c r="D9" s="16">
        <f t="shared" ref="D9:H9" si="0">SUM(D7:D8)</f>
        <v>28614263000</v>
      </c>
      <c r="E9" s="16">
        <f t="shared" si="0"/>
        <v>0</v>
      </c>
      <c r="F9" s="16">
        <f t="shared" si="0"/>
        <v>2927696249.8600001</v>
      </c>
      <c r="G9" s="16">
        <f t="shared" si="0"/>
        <v>0</v>
      </c>
      <c r="H9" s="16">
        <f t="shared" si="0"/>
        <v>0</v>
      </c>
      <c r="I9" s="16">
        <f>SUM(I7:I8)</f>
        <v>214361220521.59</v>
      </c>
      <c r="J9" s="16">
        <f>J7+J8</f>
        <v>14029882099.670004</v>
      </c>
      <c r="K9" s="16">
        <f t="shared" ref="K9:K14" si="1">D9-E9+F9+G9+H9+I9+J9</f>
        <v>259933061871.12003</v>
      </c>
    </row>
    <row r="10" spans="2:11" x14ac:dyDescent="0.2">
      <c r="B10" s="14">
        <v>4</v>
      </c>
      <c r="C10" s="18" t="s">
        <v>156</v>
      </c>
      <c r="D10" s="17"/>
      <c r="E10" s="19"/>
      <c r="F10" s="17"/>
      <c r="G10" s="20"/>
      <c r="H10" s="17"/>
      <c r="I10" s="17"/>
      <c r="J10" s="17">
        <v>1478126570.7969496</v>
      </c>
      <c r="K10" s="16">
        <f t="shared" si="1"/>
        <v>1478126570.7969496</v>
      </c>
    </row>
    <row r="11" spans="2:11" x14ac:dyDescent="0.2">
      <c r="B11" s="14">
        <v>5</v>
      </c>
      <c r="C11" s="18" t="s">
        <v>142</v>
      </c>
      <c r="D11" s="17"/>
      <c r="E11" s="17"/>
      <c r="F11" s="17"/>
      <c r="G11" s="17"/>
      <c r="H11" s="17"/>
      <c r="I11" s="17">
        <v>-162207813235.38</v>
      </c>
      <c r="J11" s="21"/>
      <c r="K11" s="16">
        <f t="shared" si="1"/>
        <v>-162207813235.38</v>
      </c>
    </row>
    <row r="12" spans="2:11" x14ac:dyDescent="0.2">
      <c r="B12" s="14">
        <v>6</v>
      </c>
      <c r="C12" s="18" t="s">
        <v>157</v>
      </c>
      <c r="D12" s="17"/>
      <c r="E12" s="22"/>
      <c r="F12" s="20"/>
      <c r="G12" s="17"/>
      <c r="H12" s="17"/>
      <c r="I12" s="17"/>
      <c r="J12" s="17">
        <v>6341111127.6499996</v>
      </c>
      <c r="K12" s="16">
        <f t="shared" si="1"/>
        <v>6341111127.6499996</v>
      </c>
    </row>
    <row r="13" spans="2:11" x14ac:dyDescent="0.2">
      <c r="B13" s="14">
        <v>7</v>
      </c>
      <c r="C13" s="18" t="s">
        <v>158</v>
      </c>
      <c r="D13" s="17"/>
      <c r="E13" s="17"/>
      <c r="F13" s="17"/>
      <c r="G13" s="17"/>
      <c r="H13" s="17"/>
      <c r="I13" s="17"/>
      <c r="J13" s="23">
        <v>1332852370.54</v>
      </c>
      <c r="K13" s="16">
        <f t="shared" si="1"/>
        <v>1332852370.54</v>
      </c>
    </row>
    <row r="14" spans="2:11" x14ac:dyDescent="0.2">
      <c r="B14" s="14">
        <v>8</v>
      </c>
      <c r="C14" s="18" t="s">
        <v>159</v>
      </c>
      <c r="D14" s="17"/>
      <c r="E14" s="17"/>
      <c r="F14" s="17"/>
      <c r="G14" s="17"/>
      <c r="H14" s="17"/>
      <c r="I14" s="17"/>
      <c r="J14" s="17"/>
      <c r="K14" s="16">
        <f t="shared" si="1"/>
        <v>0</v>
      </c>
    </row>
    <row r="15" spans="2:11" x14ac:dyDescent="0.2">
      <c r="B15" s="14">
        <v>9</v>
      </c>
      <c r="C15" s="15" t="s">
        <v>160</v>
      </c>
      <c r="D15" s="16">
        <f t="shared" ref="D15:H15" si="2">SUM(D9:D14)</f>
        <v>28614263000</v>
      </c>
      <c r="E15" s="16">
        <f t="shared" si="2"/>
        <v>0</v>
      </c>
      <c r="F15" s="16">
        <f>SUM(F9:F14)</f>
        <v>2927696249.8600001</v>
      </c>
      <c r="G15" s="16">
        <f t="shared" si="2"/>
        <v>0</v>
      </c>
      <c r="H15" s="16">
        <f t="shared" si="2"/>
        <v>0</v>
      </c>
      <c r="I15" s="16">
        <f>SUM(I9:I14)</f>
        <v>52153407286.209991</v>
      </c>
      <c r="J15" s="16">
        <f>SUM(J9:J12)-J13</f>
        <v>20516267427.57695</v>
      </c>
      <c r="K15" s="16">
        <f>SUM(D15:J15)</f>
        <v>104211633963.64694</v>
      </c>
    </row>
    <row r="16" spans="2:11" x14ac:dyDescent="0.2">
      <c r="B16" s="24"/>
      <c r="C16" s="25"/>
      <c r="D16" s="26"/>
      <c r="E16" s="26"/>
      <c r="F16" s="26"/>
      <c r="G16" s="26"/>
      <c r="H16" s="26"/>
      <c r="I16" s="26"/>
      <c r="J16" s="26"/>
      <c r="K16" s="26"/>
    </row>
    <row r="17" spans="2:11" x14ac:dyDescent="0.2">
      <c r="B17" s="27"/>
      <c r="C17" s="28"/>
      <c r="D17" s="29"/>
      <c r="E17" s="29"/>
      <c r="F17" s="29"/>
      <c r="G17" s="29"/>
      <c r="H17" s="29"/>
      <c r="I17" s="29"/>
      <c r="J17" s="29"/>
      <c r="K17" s="29"/>
    </row>
    <row r="18" spans="2:11" x14ac:dyDescent="0.2">
      <c r="B18" s="30"/>
      <c r="C18" s="31"/>
      <c r="D18" s="32"/>
      <c r="E18" s="31"/>
      <c r="F18" s="32"/>
      <c r="G18" s="31"/>
      <c r="H18" s="31"/>
      <c r="I18" s="20"/>
      <c r="J18" s="32"/>
      <c r="K18" s="31"/>
    </row>
    <row r="19" spans="2:11" x14ac:dyDescent="0.2">
      <c r="B19" s="30"/>
      <c r="C19" s="31"/>
      <c r="D19" s="31"/>
      <c r="E19" s="31"/>
      <c r="F19" s="31"/>
      <c r="G19" s="31"/>
      <c r="H19" s="31"/>
      <c r="I19" s="20"/>
      <c r="J19" s="32"/>
      <c r="K19" s="31"/>
    </row>
    <row r="20" spans="2:11" x14ac:dyDescent="0.2">
      <c r="B20" s="30"/>
      <c r="C20" s="31"/>
      <c r="D20" s="31"/>
      <c r="E20" s="31"/>
      <c r="F20" s="31"/>
      <c r="G20" s="31"/>
      <c r="H20" s="31"/>
      <c r="I20" s="20"/>
      <c r="J20" s="32"/>
      <c r="K20" s="31"/>
    </row>
    <row r="21" spans="2:11" x14ac:dyDescent="0.2">
      <c r="B21" s="30"/>
      <c r="C21" s="31"/>
      <c r="D21" s="31"/>
      <c r="E21" s="3" t="s">
        <v>116</v>
      </c>
      <c r="F21" s="31"/>
      <c r="G21" s="31"/>
      <c r="H21" s="33"/>
      <c r="I21" s="31"/>
      <c r="J21" s="32"/>
      <c r="K21" s="31"/>
    </row>
    <row r="22" spans="2:11" x14ac:dyDescent="0.2">
      <c r="B22" s="30"/>
      <c r="C22" s="31"/>
      <c r="D22" s="31"/>
      <c r="E22" s="3"/>
      <c r="F22" s="31"/>
      <c r="G22" s="31"/>
      <c r="H22" s="30"/>
      <c r="I22" s="31"/>
      <c r="J22" s="31"/>
      <c r="K22" s="31"/>
    </row>
    <row r="23" spans="2:11" x14ac:dyDescent="0.2">
      <c r="B23" s="30"/>
      <c r="C23" s="31"/>
      <c r="D23" s="31"/>
      <c r="E23" s="3" t="s">
        <v>118</v>
      </c>
      <c r="F23" s="31"/>
      <c r="G23" s="31"/>
      <c r="H23" s="33"/>
      <c r="I23" s="31"/>
      <c r="J23" s="31"/>
      <c r="K23" s="31"/>
    </row>
  </sheetData>
  <mergeCells count="2">
    <mergeCell ref="D3:I3"/>
    <mergeCell ref="B5:B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C0898-7700-8948-95B5-94FD3A921DC7}">
  <dimension ref="B2:E67"/>
  <sheetViews>
    <sheetView workbookViewId="0">
      <selection activeCell="D16" sqref="D16"/>
    </sheetView>
  </sheetViews>
  <sheetFormatPr baseColWidth="10" defaultRowHeight="16" x14ac:dyDescent="0.2"/>
  <cols>
    <col min="2" max="2" width="7.33203125" customWidth="1"/>
    <col min="3" max="3" width="66.5" bestFit="1" customWidth="1"/>
    <col min="4" max="4" width="15" bestFit="1" customWidth="1"/>
    <col min="5" max="5" width="14.1640625" bestFit="1" customWidth="1"/>
  </cols>
  <sheetData>
    <row r="2" spans="2:5" ht="18" x14ac:dyDescent="0.2">
      <c r="B2" s="34"/>
      <c r="C2" s="75" t="s">
        <v>161</v>
      </c>
      <c r="D2" s="76"/>
      <c r="E2" s="56"/>
    </row>
    <row r="3" spans="2:5" x14ac:dyDescent="0.2">
      <c r="B3" s="34"/>
      <c r="C3" s="35"/>
      <c r="D3" s="35"/>
      <c r="E3" s="57"/>
    </row>
    <row r="4" spans="2:5" x14ac:dyDescent="0.2">
      <c r="B4" s="34"/>
      <c r="C4" s="2"/>
      <c r="D4" s="35"/>
      <c r="E4" s="57"/>
    </row>
    <row r="5" spans="2:5" ht="18" x14ac:dyDescent="0.2">
      <c r="B5" s="36" t="s">
        <v>1</v>
      </c>
      <c r="C5" s="35"/>
      <c r="D5" s="11"/>
      <c r="E5" s="58" t="s">
        <v>2</v>
      </c>
    </row>
    <row r="6" spans="2:5" ht="28" x14ac:dyDescent="0.2">
      <c r="B6" s="14"/>
      <c r="C6" s="37" t="s">
        <v>150</v>
      </c>
      <c r="D6" s="37" t="s">
        <v>162</v>
      </c>
      <c r="E6" s="37" t="s">
        <v>6</v>
      </c>
    </row>
    <row r="7" spans="2:5" x14ac:dyDescent="0.2">
      <c r="B7" s="38">
        <v>1</v>
      </c>
      <c r="C7" s="15" t="s">
        <v>163</v>
      </c>
      <c r="D7" s="39"/>
      <c r="E7" s="59"/>
    </row>
    <row r="8" spans="2:5" x14ac:dyDescent="0.2">
      <c r="B8" s="38">
        <v>1.1000000000000001</v>
      </c>
      <c r="C8" s="39" t="s">
        <v>164</v>
      </c>
      <c r="D8" s="40">
        <v>2782715030.6900001</v>
      </c>
      <c r="E8" s="60">
        <f>+SUM(E9:E14)</f>
        <v>3778395535.2720003</v>
      </c>
    </row>
    <row r="9" spans="2:5" x14ac:dyDescent="0.2">
      <c r="B9" s="14" t="s">
        <v>9</v>
      </c>
      <c r="C9" s="41" t="s">
        <v>165</v>
      </c>
      <c r="D9" s="42">
        <v>2782715030.6900001</v>
      </c>
      <c r="E9" s="61">
        <v>3778395535.2720003</v>
      </c>
    </row>
    <row r="10" spans="2:5" x14ac:dyDescent="0.2">
      <c r="B10" s="14" t="s">
        <v>11</v>
      </c>
      <c r="C10" s="41" t="s">
        <v>166</v>
      </c>
      <c r="D10" s="40"/>
      <c r="E10" s="61">
        <v>0</v>
      </c>
    </row>
    <row r="11" spans="2:5" x14ac:dyDescent="0.2">
      <c r="B11" s="14" t="s">
        <v>13</v>
      </c>
      <c r="C11" s="18" t="s">
        <v>167</v>
      </c>
      <c r="D11" s="40"/>
      <c r="E11" s="61">
        <v>0</v>
      </c>
    </row>
    <row r="12" spans="2:5" x14ac:dyDescent="0.2">
      <c r="B12" s="14" t="s">
        <v>15</v>
      </c>
      <c r="C12" s="41" t="s">
        <v>168</v>
      </c>
      <c r="D12" s="40"/>
      <c r="E12" s="61">
        <v>0</v>
      </c>
    </row>
    <row r="13" spans="2:5" x14ac:dyDescent="0.2">
      <c r="B13" s="14" t="s">
        <v>17</v>
      </c>
      <c r="C13" s="41" t="s">
        <v>169</v>
      </c>
      <c r="D13" s="40"/>
      <c r="E13" s="61">
        <v>0</v>
      </c>
    </row>
    <row r="14" spans="2:5" x14ac:dyDescent="0.2">
      <c r="B14" s="14" t="s">
        <v>19</v>
      </c>
      <c r="C14" s="41" t="s">
        <v>170</v>
      </c>
      <c r="D14" s="42"/>
      <c r="E14" s="61">
        <v>0</v>
      </c>
    </row>
    <row r="15" spans="2:5" x14ac:dyDescent="0.2">
      <c r="B15" s="14">
        <v>1.2</v>
      </c>
      <c r="C15" s="15" t="s">
        <v>171</v>
      </c>
      <c r="D15" s="40">
        <v>8302908819.1199989</v>
      </c>
      <c r="E15" s="60">
        <f>+SUM(E16:E24)</f>
        <v>8401356105.997036</v>
      </c>
    </row>
    <row r="16" spans="2:5" x14ac:dyDescent="0.2">
      <c r="B16" s="14" t="s">
        <v>31</v>
      </c>
      <c r="C16" s="41" t="s">
        <v>172</v>
      </c>
      <c r="D16" s="43">
        <v>1487784511.28</v>
      </c>
      <c r="E16" s="43">
        <v>1129475447.0470352</v>
      </c>
    </row>
    <row r="17" spans="2:5" x14ac:dyDescent="0.2">
      <c r="B17" s="14" t="s">
        <v>33</v>
      </c>
      <c r="C17" s="41" t="s">
        <v>173</v>
      </c>
      <c r="D17" s="43">
        <v>271633120.56</v>
      </c>
      <c r="E17" s="43">
        <v>228276741.06999999</v>
      </c>
    </row>
    <row r="18" spans="2:5" x14ac:dyDescent="0.2">
      <c r="B18" s="14" t="s">
        <v>35</v>
      </c>
      <c r="C18" s="41" t="s">
        <v>174</v>
      </c>
      <c r="D18" s="43">
        <v>117682237.5</v>
      </c>
      <c r="E18" s="43">
        <v>7669900</v>
      </c>
    </row>
    <row r="19" spans="2:5" x14ac:dyDescent="0.2">
      <c r="B19" s="14" t="s">
        <v>37</v>
      </c>
      <c r="C19" s="41" t="s">
        <v>175</v>
      </c>
      <c r="D19" s="43">
        <v>52037064.340000004</v>
      </c>
      <c r="E19" s="43">
        <v>82168585.159999996</v>
      </c>
    </row>
    <row r="20" spans="2:5" x14ac:dyDescent="0.2">
      <c r="B20" s="14" t="s">
        <v>39</v>
      </c>
      <c r="C20" s="41" t="s">
        <v>176</v>
      </c>
      <c r="D20" s="43">
        <v>135532930.02000001</v>
      </c>
      <c r="E20" s="43">
        <v>165098559.63</v>
      </c>
    </row>
    <row r="21" spans="2:5" x14ac:dyDescent="0.2">
      <c r="B21" s="14" t="s">
        <v>41</v>
      </c>
      <c r="C21" s="41" t="s">
        <v>177</v>
      </c>
      <c r="D21" s="43">
        <v>2730144843.5100002</v>
      </c>
      <c r="E21" s="43">
        <v>1734366387.8599999</v>
      </c>
    </row>
    <row r="22" spans="2:5" x14ac:dyDescent="0.2">
      <c r="B22" s="14" t="s">
        <v>43</v>
      </c>
      <c r="C22" s="41" t="s">
        <v>178</v>
      </c>
      <c r="D22" s="43">
        <v>1001667269.9400001</v>
      </c>
      <c r="E22" s="43">
        <v>1016971382.41</v>
      </c>
    </row>
    <row r="23" spans="2:5" x14ac:dyDescent="0.2">
      <c r="B23" s="14" t="s">
        <v>45</v>
      </c>
      <c r="C23" s="41" t="s">
        <v>179</v>
      </c>
      <c r="D23" s="44">
        <v>26755006.539999999</v>
      </c>
      <c r="E23" s="44">
        <v>42030913.299999997</v>
      </c>
    </row>
    <row r="24" spans="2:5" x14ac:dyDescent="0.2">
      <c r="B24" s="14" t="s">
        <v>47</v>
      </c>
      <c r="C24" s="41" t="s">
        <v>180</v>
      </c>
      <c r="D24" s="43">
        <v>2479671835.4299998</v>
      </c>
      <c r="E24" s="43">
        <v>3995298189.52</v>
      </c>
    </row>
    <row r="25" spans="2:5" x14ac:dyDescent="0.2">
      <c r="B25" s="13">
        <v>1.3</v>
      </c>
      <c r="C25" s="15" t="s">
        <v>181</v>
      </c>
      <c r="D25" s="40">
        <v>-5520193788.4299984</v>
      </c>
      <c r="E25" s="60">
        <f>+E8-E15</f>
        <v>-4622960570.7250357</v>
      </c>
    </row>
    <row r="26" spans="2:5" x14ac:dyDescent="0.2">
      <c r="B26" s="38">
        <v>2</v>
      </c>
      <c r="C26" s="39" t="s">
        <v>182</v>
      </c>
      <c r="D26" s="40"/>
      <c r="E26" s="60"/>
    </row>
    <row r="27" spans="2:5" x14ac:dyDescent="0.2">
      <c r="B27" s="14">
        <v>2.1</v>
      </c>
      <c r="C27" s="15" t="s">
        <v>183</v>
      </c>
      <c r="D27" s="40">
        <v>51176389642.700005</v>
      </c>
      <c r="E27" s="60">
        <f>+SUM(E28:E35)</f>
        <v>14556158403.419998</v>
      </c>
    </row>
    <row r="28" spans="2:5" x14ac:dyDescent="0.2">
      <c r="B28" s="14" t="s">
        <v>53</v>
      </c>
      <c r="C28" s="41" t="s">
        <v>184</v>
      </c>
      <c r="D28" s="42"/>
      <c r="E28" s="61">
        <v>0</v>
      </c>
    </row>
    <row r="29" spans="2:5" x14ac:dyDescent="0.2">
      <c r="B29" s="14" t="s">
        <v>78</v>
      </c>
      <c r="C29" s="41" t="s">
        <v>185</v>
      </c>
      <c r="D29" s="42"/>
      <c r="E29" s="61">
        <v>0</v>
      </c>
    </row>
    <row r="30" spans="2:5" x14ac:dyDescent="0.2">
      <c r="B30" s="14" t="s">
        <v>186</v>
      </c>
      <c r="C30" s="41" t="s">
        <v>187</v>
      </c>
      <c r="D30" s="42">
        <v>10800404819.18</v>
      </c>
      <c r="E30" s="61">
        <v>3407014279.0599999</v>
      </c>
    </row>
    <row r="31" spans="2:5" x14ac:dyDescent="0.2">
      <c r="B31" s="14" t="s">
        <v>188</v>
      </c>
      <c r="C31" s="41" t="s">
        <v>189</v>
      </c>
      <c r="D31" s="42">
        <v>20850000000</v>
      </c>
      <c r="E31" s="62">
        <v>0</v>
      </c>
    </row>
    <row r="32" spans="2:5" x14ac:dyDescent="0.2">
      <c r="B32" s="14" t="s">
        <v>190</v>
      </c>
      <c r="C32" s="41" t="s">
        <v>191</v>
      </c>
      <c r="D32" s="42">
        <v>17665238968.230003</v>
      </c>
      <c r="E32" s="63">
        <v>11090894385.51</v>
      </c>
    </row>
    <row r="33" spans="2:5" x14ac:dyDescent="0.2">
      <c r="B33" s="14" t="s">
        <v>192</v>
      </c>
      <c r="C33" s="41" t="s">
        <v>193</v>
      </c>
      <c r="D33" s="42">
        <v>957000000</v>
      </c>
      <c r="E33" s="64">
        <v>15947945.210000001</v>
      </c>
    </row>
    <row r="34" spans="2:5" x14ac:dyDescent="0.2">
      <c r="B34" s="14" t="s">
        <v>194</v>
      </c>
      <c r="C34" s="41" t="s">
        <v>195</v>
      </c>
      <c r="D34" s="42">
        <v>903745855.28999996</v>
      </c>
      <c r="E34" s="61">
        <v>42301793.640000001</v>
      </c>
    </row>
    <row r="35" spans="2:5" x14ac:dyDescent="0.2">
      <c r="B35" s="14" t="s">
        <v>196</v>
      </c>
      <c r="C35" s="41"/>
      <c r="D35" s="42"/>
      <c r="E35" s="61">
        <v>0</v>
      </c>
    </row>
    <row r="36" spans="2:5" x14ac:dyDescent="0.2">
      <c r="B36" s="14">
        <v>2.2000000000000002</v>
      </c>
      <c r="C36" s="15" t="s">
        <v>171</v>
      </c>
      <c r="D36" s="40">
        <v>49492446735.459999</v>
      </c>
      <c r="E36" s="60">
        <f>SUM(E37:E42)</f>
        <v>15535997561.192965</v>
      </c>
    </row>
    <row r="37" spans="2:5" x14ac:dyDescent="0.2">
      <c r="B37" s="14" t="s">
        <v>197</v>
      </c>
      <c r="C37" s="41" t="s">
        <v>198</v>
      </c>
      <c r="D37" s="42">
        <v>601044263</v>
      </c>
      <c r="E37" s="61">
        <v>0</v>
      </c>
    </row>
    <row r="38" spans="2:5" x14ac:dyDescent="0.2">
      <c r="B38" s="14" t="s">
        <v>199</v>
      </c>
      <c r="C38" s="41" t="s">
        <v>200</v>
      </c>
      <c r="D38" s="42">
        <v>100000000</v>
      </c>
      <c r="E38" s="61">
        <v>0</v>
      </c>
    </row>
    <row r="39" spans="2:5" x14ac:dyDescent="0.2">
      <c r="B39" s="14" t="s">
        <v>201</v>
      </c>
      <c r="C39" s="41" t="s">
        <v>202</v>
      </c>
      <c r="D39" s="42">
        <v>13587474343.85</v>
      </c>
      <c r="E39" s="61">
        <v>353806844</v>
      </c>
    </row>
    <row r="40" spans="2:5" ht="28" x14ac:dyDescent="0.2">
      <c r="B40" s="14" t="s">
        <v>203</v>
      </c>
      <c r="C40" s="41" t="s">
        <v>204</v>
      </c>
      <c r="D40" s="42" t="s">
        <v>205</v>
      </c>
      <c r="E40" s="42">
        <v>0</v>
      </c>
    </row>
    <row r="41" spans="2:5" x14ac:dyDescent="0.2">
      <c r="B41" s="14" t="s">
        <v>206</v>
      </c>
      <c r="C41" s="41" t="s">
        <v>207</v>
      </c>
      <c r="D41" s="42">
        <v>35203928128.610001</v>
      </c>
      <c r="E41" s="61">
        <v>15182190717.192965</v>
      </c>
    </row>
    <row r="42" spans="2:5" x14ac:dyDescent="0.2">
      <c r="B42" s="45" t="s">
        <v>208</v>
      </c>
      <c r="C42" s="41"/>
      <c r="D42" s="42"/>
      <c r="E42" s="61">
        <v>0</v>
      </c>
    </row>
    <row r="43" spans="2:5" x14ac:dyDescent="0.2">
      <c r="B43" s="14">
        <v>2.2999999999999998</v>
      </c>
      <c r="C43" s="15" t="s">
        <v>209</v>
      </c>
      <c r="D43" s="40">
        <v>1683942907.2400055</v>
      </c>
      <c r="E43" s="60">
        <f>+E27-E36</f>
        <v>-979839157.77296638</v>
      </c>
    </row>
    <row r="44" spans="2:5" x14ac:dyDescent="0.2">
      <c r="B44" s="38">
        <v>3</v>
      </c>
      <c r="C44" s="39" t="s">
        <v>210</v>
      </c>
      <c r="D44" s="40"/>
      <c r="E44" s="60"/>
    </row>
    <row r="45" spans="2:5" x14ac:dyDescent="0.2">
      <c r="B45" s="14">
        <v>3.1</v>
      </c>
      <c r="C45" s="15" t="s">
        <v>183</v>
      </c>
      <c r="D45" s="40">
        <v>20768079411.919998</v>
      </c>
      <c r="E45" s="60">
        <f>SUM(E46:E49)</f>
        <v>35095165192.837997</v>
      </c>
    </row>
    <row r="46" spans="2:5" x14ac:dyDescent="0.2">
      <c r="B46" s="14" t="s">
        <v>211</v>
      </c>
      <c r="C46" s="41" t="s">
        <v>212</v>
      </c>
      <c r="D46" s="42">
        <v>20768079411.919998</v>
      </c>
      <c r="E46" s="61">
        <v>35095165192.837997</v>
      </c>
    </row>
    <row r="47" spans="2:5" x14ac:dyDescent="0.2">
      <c r="B47" s="14" t="s">
        <v>213</v>
      </c>
      <c r="C47" s="41" t="s">
        <v>214</v>
      </c>
      <c r="D47" s="42"/>
      <c r="E47" s="61">
        <v>0</v>
      </c>
    </row>
    <row r="48" spans="2:5" x14ac:dyDescent="0.2">
      <c r="B48" s="14" t="s">
        <v>215</v>
      </c>
      <c r="C48" s="41" t="s">
        <v>216</v>
      </c>
      <c r="D48" s="40"/>
      <c r="E48" s="61">
        <v>0</v>
      </c>
    </row>
    <row r="49" spans="2:5" x14ac:dyDescent="0.2">
      <c r="B49" s="14" t="s">
        <v>217</v>
      </c>
      <c r="C49" s="41" t="s">
        <v>170</v>
      </c>
      <c r="D49" s="40"/>
      <c r="E49" s="61">
        <v>0</v>
      </c>
    </row>
    <row r="50" spans="2:5" x14ac:dyDescent="0.2">
      <c r="B50" s="14">
        <v>3.2</v>
      </c>
      <c r="C50" s="15" t="s">
        <v>171</v>
      </c>
      <c r="D50" s="40">
        <v>16702064834.780001</v>
      </c>
      <c r="E50" s="60">
        <f>+SUM(E51:E54)</f>
        <v>29819170532.686001</v>
      </c>
    </row>
    <row r="51" spans="2:5" x14ac:dyDescent="0.2">
      <c r="B51" s="14" t="s">
        <v>218</v>
      </c>
      <c r="C51" s="41" t="s">
        <v>219</v>
      </c>
      <c r="D51" s="42">
        <v>16415123760.99</v>
      </c>
      <c r="E51" s="61">
        <v>27697851260.306004</v>
      </c>
    </row>
    <row r="52" spans="2:5" x14ac:dyDescent="0.2">
      <c r="B52" s="14" t="s">
        <v>220</v>
      </c>
      <c r="C52" s="41" t="s">
        <v>221</v>
      </c>
      <c r="D52" s="42">
        <v>137863086.34</v>
      </c>
      <c r="E52" s="61">
        <v>979546666.62</v>
      </c>
    </row>
    <row r="53" spans="2:5" x14ac:dyDescent="0.2">
      <c r="B53" s="14" t="s">
        <v>222</v>
      </c>
      <c r="C53" s="41" t="s">
        <v>223</v>
      </c>
      <c r="D53" s="42"/>
      <c r="E53" s="61">
        <v>0</v>
      </c>
    </row>
    <row r="54" spans="2:5" x14ac:dyDescent="0.2">
      <c r="B54" s="14" t="s">
        <v>224</v>
      </c>
      <c r="C54" s="41" t="s">
        <v>225</v>
      </c>
      <c r="D54" s="42">
        <v>149077987.44999999</v>
      </c>
      <c r="E54" s="61">
        <v>1141772605.76</v>
      </c>
    </row>
    <row r="55" spans="2:5" x14ac:dyDescent="0.2">
      <c r="B55" s="13">
        <v>3.3</v>
      </c>
      <c r="C55" s="39" t="s">
        <v>226</v>
      </c>
      <c r="D55" s="46">
        <v>4066014577.1399975</v>
      </c>
      <c r="E55" s="65">
        <f>+E45-E50</f>
        <v>5275994660.1519966</v>
      </c>
    </row>
    <row r="56" spans="2:5" x14ac:dyDescent="0.2">
      <c r="B56" s="13">
        <v>4</v>
      </c>
      <c r="C56" s="47" t="s">
        <v>227</v>
      </c>
      <c r="D56" s="40"/>
      <c r="E56" s="60"/>
    </row>
    <row r="57" spans="2:5" x14ac:dyDescent="0.2">
      <c r="B57" s="13">
        <v>4.0999999999999996</v>
      </c>
      <c r="C57" s="48" t="s">
        <v>228</v>
      </c>
      <c r="D57" s="40">
        <v>229763695.95000458</v>
      </c>
      <c r="E57" s="60">
        <f>+E25+E43+E55</f>
        <v>-326805068.34600544</v>
      </c>
    </row>
    <row r="58" spans="2:5" x14ac:dyDescent="0.2">
      <c r="B58" s="13">
        <v>5</v>
      </c>
      <c r="C58" s="48" t="s">
        <v>229</v>
      </c>
      <c r="D58" s="49">
        <v>100957897.75</v>
      </c>
      <c r="E58" s="66">
        <v>330721593.72000003</v>
      </c>
    </row>
    <row r="59" spans="2:5" x14ac:dyDescent="0.2">
      <c r="B59" s="13">
        <v>6</v>
      </c>
      <c r="C59" s="48" t="s">
        <v>230</v>
      </c>
      <c r="D59" s="49">
        <v>330721593.70000458</v>
      </c>
      <c r="E59" s="66">
        <f>+E58+E57</f>
        <v>3916525.3739945889</v>
      </c>
    </row>
    <row r="60" spans="2:5" x14ac:dyDescent="0.2">
      <c r="B60" s="50"/>
      <c r="C60" s="51"/>
      <c r="D60" s="52"/>
      <c r="E60" s="67"/>
    </row>
    <row r="61" spans="2:5" x14ac:dyDescent="0.2">
      <c r="B61" s="50"/>
      <c r="C61" s="51"/>
      <c r="D61" s="52"/>
      <c r="E61" s="68" t="s">
        <v>231</v>
      </c>
    </row>
    <row r="62" spans="2:5" x14ac:dyDescent="0.2">
      <c r="B62" s="50"/>
      <c r="C62" s="3"/>
      <c r="D62" s="53"/>
      <c r="E62" s="69"/>
    </row>
    <row r="63" spans="2:5" x14ac:dyDescent="0.2">
      <c r="B63" s="50"/>
      <c r="C63" s="3"/>
      <c r="D63" s="53"/>
      <c r="E63" s="69"/>
    </row>
    <row r="64" spans="2:5" x14ac:dyDescent="0.2">
      <c r="B64" s="50"/>
      <c r="C64" s="3" t="s">
        <v>116</v>
      </c>
      <c r="D64" s="53"/>
      <c r="E64" s="69"/>
    </row>
    <row r="65" spans="2:5" x14ac:dyDescent="0.2">
      <c r="B65" s="50"/>
      <c r="C65" s="3"/>
      <c r="D65" s="54"/>
      <c r="E65" s="70"/>
    </row>
    <row r="66" spans="2:5" x14ac:dyDescent="0.2">
      <c r="B66" s="34"/>
      <c r="C66" s="3" t="s">
        <v>118</v>
      </c>
      <c r="D66" s="54"/>
      <c r="E66" s="70"/>
    </row>
    <row r="67" spans="2:5" x14ac:dyDescent="0.2">
      <c r="B67" s="55"/>
      <c r="C67" s="55"/>
      <c r="D67" s="55"/>
      <c r="E67" s="56"/>
    </row>
  </sheetData>
  <mergeCells count="1"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СБТ</vt:lpstr>
      <vt:lpstr>ОДТ</vt:lpstr>
      <vt:lpstr>ӨӨТ</vt:lpstr>
      <vt:lpstr>МГТ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Shagj Batzorig</dc:creator>
  <cp:lastModifiedBy>Shagj Batzorig</cp:lastModifiedBy>
  <dcterms:created xsi:type="dcterms:W3CDTF">2023-02-10T10:14:17Z</dcterms:created>
  <dcterms:modified xsi:type="dcterms:W3CDTF">2023-02-10T10:27:10Z</dcterms:modified>
</cp:coreProperties>
</file>