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Chantsaa\Chantsaa-2023-2024\Файлууд 2023\Бичиг хэрэг файл Дэжээ-с хүлээлгэн өгсөн\3. КОМПАНИЙН БИЧИГ БАРИМТУУД\Хөнгөн бетон ХК\ТУЗ-ын хурал, материалууд-2023\"/>
    </mc:Choice>
  </mc:AlternateContent>
  <xr:revisionPtr revIDLastSave="0" documentId="13_ncr:1_{F13BEF14-3F19-4413-84F9-E6054CD715F3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Sheet2" sheetId="5" r:id="rId1"/>
    <sheet name="Sheet3" sheetId="6" r:id="rId2"/>
    <sheet name="Sheet4" sheetId="7" r:id="rId3"/>
    <sheet name="Sheet5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8" l="1"/>
  <c r="C66" i="8" s="1"/>
  <c r="J25" i="7"/>
  <c r="J30" i="7" s="1"/>
  <c r="I30" i="7"/>
  <c r="J20" i="7"/>
  <c r="J21" i="7" s="1"/>
  <c r="J24" i="7" s="1"/>
  <c r="J15" i="7"/>
  <c r="I24" i="7"/>
  <c r="I21" i="7"/>
  <c r="I20" i="7"/>
  <c r="F30" i="7"/>
  <c r="F24" i="7"/>
  <c r="C24" i="7"/>
  <c r="F21" i="7"/>
  <c r="F20" i="7"/>
  <c r="B29" i="7"/>
  <c r="A24" i="7"/>
  <c r="A25" i="7" s="1"/>
  <c r="A26" i="7" s="1"/>
  <c r="A27" i="7" s="1"/>
  <c r="A28" i="7" s="1"/>
  <c r="A29" i="7" s="1"/>
  <c r="A30" i="7" s="1"/>
  <c r="B23" i="7"/>
  <c r="C14" i="7"/>
  <c r="C20" i="7" s="1"/>
  <c r="C21" i="7" s="1"/>
  <c r="C30" i="7" s="1"/>
  <c r="A14" i="7"/>
  <c r="A15" i="7" s="1"/>
  <c r="A16" i="7" s="1"/>
  <c r="A17" i="7" s="1"/>
  <c r="A18" i="7" s="1"/>
  <c r="A19" i="7" s="1"/>
  <c r="A20" i="7" s="1"/>
  <c r="C28" i="6"/>
  <c r="C30" i="6" s="1"/>
  <c r="C32" i="6" s="1"/>
  <c r="D13" i="6"/>
  <c r="D28" i="6" s="1"/>
  <c r="D30" i="6" s="1"/>
  <c r="D32" i="6" s="1"/>
  <c r="C13" i="6"/>
  <c r="D78" i="5"/>
  <c r="C78" i="5"/>
  <c r="C77" i="5"/>
  <c r="D76" i="5"/>
  <c r="D77" i="5" s="1"/>
  <c r="C76" i="5"/>
  <c r="D71" i="5"/>
  <c r="C64" i="5"/>
  <c r="D63" i="5"/>
  <c r="C63" i="5"/>
  <c r="D60" i="5"/>
  <c r="D52" i="5"/>
  <c r="C52" i="5"/>
  <c r="D36" i="5"/>
  <c r="C36" i="5"/>
  <c r="D35" i="5"/>
  <c r="C35" i="5"/>
  <c r="D26" i="5"/>
  <c r="D24" i="5"/>
  <c r="C24" i="5"/>
  <c r="D64" i="5" l="1"/>
</calcChain>
</file>

<file path=xl/sharedStrings.xml><?xml version="1.0" encoding="utf-8"?>
<sst xmlns="http://schemas.openxmlformats.org/spreadsheetml/2006/main" count="266" uniqueCount="220">
  <si>
    <t>Нийт дүн</t>
  </si>
  <si>
    <t>FXL365_CT1</t>
  </si>
  <si>
    <t>Сангийн сайдын 2012 оны
77 дугаар тушаалын 3
дугаар хавсралт</t>
  </si>
  <si>
    <t>САНХҮҮГИЙН БАЙДЛЫН ТАЙЛАН</t>
  </si>
  <si>
    <t>ХӨНГӨН БЕТОН  ХК</t>
  </si>
  <si>
    <t>2023 оны 12-р сарын 31</t>
  </si>
  <si>
    <t>/Аж ахуйн нэгж, байгууллагын нэр/</t>
  </si>
  <si>
    <t>/төгрөгөөр/</t>
  </si>
  <si>
    <t>Мөрийн дугаар</t>
  </si>
  <si>
    <t>Үзүүлэлт</t>
  </si>
  <si>
    <t>Үлдэгдэл</t>
  </si>
  <si>
    <t>ХӨРӨНГӨ</t>
  </si>
  <si>
    <t>Эргэлтийн хөрөнгө</t>
  </si>
  <si>
    <t>1.1.1</t>
  </si>
  <si>
    <t>Мөнгө, түүнтэй адилтгах хөрөнгө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</si>
  <si>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</si>
  <si>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</si>
  <si>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</si>
  <si>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</si>
  <si>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</si>
  <si>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</si>
  <si>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</si>
  <si>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</si>
  <si>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</si>
  <si>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</si>
  <si>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</si>
  <si>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</si>
  <si>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</si>
  <si>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</si>
  <si>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</si>
  <si>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</si>
  <si>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</si>
  <si>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</si>
  <si>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</si>
  <si>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</si>
  <si>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</si>
  <si>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</si>
  <si>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</si>
  <si>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</si>
  <si>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</si>
  <si>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</si>
  <si>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</si>
  <si>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</si>
  <si>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</si>
  <si>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</si>
  <si>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</si>
  <si>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</si>
  <si>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</si>
  <si>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</si>
  <si>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</si>
  <si>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</si>
  <si>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</si>
  <si>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</si>
  <si>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</si>
  <si>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</si>
  <si>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</si>
  <si>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</si>
  <si>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</si>
  <si>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</si>
  <si>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</si>
  <si>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</si>
  <si>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</si>
  <si>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</si>
  <si>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</si>
  <si>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</si>
  <si>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</si>
  <si>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</si>
  <si>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</si>
  <si>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</si>
  <si>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</si>
  <si>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</si>
  <si>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</si>
  <si>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</si>
  <si>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</si>
  <si>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</si>
  <si>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</si>
  <si>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</si>
  <si>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</si>
  <si>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</si>
  <si>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</si>
  <si>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хөрөнгө)-нд хамаарах өр төлбөр</t>
  </si>
  <si>
    <t>2.1.1.12</t>
  </si>
  <si>
    <t>2.1.1.13</t>
  </si>
  <si>
    <r>
      <t>САНХҮҮГИЙН БАЙДЛЫН ТАЙЛАН</t>
    </r>
    <r>
      <rPr>
        <b/>
        <sz val="12"/>
        <color indexed="8"/>
        <rFont val="Arial"/>
        <family val="2"/>
      </rPr>
      <t xml:space="preserve"> (үргэлжлэл)</t>
    </r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</si>
  <si>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</si>
  <si>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</si>
  <si>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</si>
  <si>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</si>
  <si>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</si>
  <si>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</si>
  <si>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</si>
  <si>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</si>
  <si>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</si>
  <si>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</si>
  <si>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</si>
  <si>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</si>
  <si>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</si>
  <si>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</si>
  <si>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</si>
  <si>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Өмч:     -төрийн</t>
  </si>
  <si>
    <t>2.3.2</t>
  </si>
  <si>
    <t xml:space="preserve">             -хувийн</t>
  </si>
  <si>
    <t>2.3.3</t>
  </si>
  <si>
    <t xml:space="preserve">             -хувьцаат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</si>
  <si>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</si>
  <si>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</si>
  <si>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</si>
  <si>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</si>
  <si>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</si>
  <si>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</si>
  <si>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</si>
  <si>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</si>
  <si>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</si>
  <si>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</si>
  <si>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</si>
  <si>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</si>
  <si>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</si>
  <si>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</si>
  <si>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</si>
  <si>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ӨР ТӨЛБӨР БА ЭЗДИЙН ӨМЧИЙН ДҮН</t>
  </si>
  <si>
    <t>ЗАХИРАЛ:  ________________________/ Б.НАРАНЗУЛ /</t>
  </si>
  <si>
    <t>НЯГТЛАН БОДОГЧ:  ________________________/ Г.ГАНЗОРИГ /</t>
  </si>
  <si>
    <t>FXL365_CT2</t>
  </si>
  <si>
    <t>ОРЛОГО ҮР ДҮНГИЙН ТАЙЛАН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</si>
  <si>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</si>
  <si>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</si>
  <si>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</si>
  <si>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</si>
  <si>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</si>
  <si>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</si>
  <si>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</si>
  <si>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</si>
  <si>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</si>
  <si>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</si>
  <si>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</si>
  <si>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</si>
  <si>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</si>
  <si>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</si>
  <si>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</si>
  <si>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</si>
  <si>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</si>
  <si>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</si>
  <si>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</si>
  <si>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</si>
  <si>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
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</si>
  <si>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</si>
  <si>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</si>
  <si>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</si>
  <si>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</si>
  <si>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</si>
  <si>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</si>
  <si>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</si>
  <si>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FXL365_CT3</t>
  </si>
  <si>
    <t>ӨМЧИЙН ӨӨРЧЛӨЛТИЙН ТАЙЛАН</t>
  </si>
  <si>
    <t>Аж ахуйн нэгжийн нэр</t>
  </si>
  <si>
    <t>/Төгрөгөөр/</t>
  </si>
  <si>
    <t>Өмч</t>
  </si>
  <si>
    <t>Эздийн өмч бусад хэсэг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</si>
  <si>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</si>
  <si>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</si>
  <si>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орлго</t>
  </si>
  <si>
    <t>Өмчид гарсан өөрчлөлт</t>
  </si>
  <si>
    <t>Зарласан ногдол ашиг</t>
  </si>
  <si>
    <t>Дахин үнэлгээний нэмэгдлийн хэрэгжсэн дүн</t>
  </si>
  <si>
    <t>FXL365_CT4</t>
  </si>
  <si>
    <t>МӨНГӨН ГҮЙЛГЭЭНИЙ ТАЙЛАН</t>
  </si>
  <si>
    <t>Тайлант үеийн дүн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</si>
  <si>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</si>
  <si>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</si>
  <si>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</si>
  <si>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</si>
  <si>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</si>
  <si>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</si>
  <si>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</si>
  <si>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</si>
  <si>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</si>
  <si>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</si>
  <si>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</si>
  <si>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</si>
  <si>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</si>
  <si>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</si>
  <si>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</si>
  <si>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</si>
  <si>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</si>
  <si>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</si>
  <si>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
гүйлгээний дүн</t>
  </si>
  <si>
    <t>Хөрөнгө оруулалтын үйл ажиллагааны
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</si>
  <si>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</si>
  <si>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</si>
  <si>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</si>
  <si>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</si>
  <si>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</si>
  <si>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</si>
  <si>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</si>
  <si>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</si>
  <si>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</si>
  <si>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</si>
  <si>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</si>
  <si>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</si>
  <si>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</si>
  <si>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цэвэр мөнгөн гүйлгээ</t>
  </si>
  <si>
    <t>Зээл авсан, өөрийн үнэт цаас гаргаснаас хүлээн авсан</t>
  </si>
  <si>
    <t>Хувьцаа болон өмчийн бусад үнэт цаас гаргаснаас
хүлээн авсан</t>
  </si>
  <si>
    <t>Төрөл бүрийн хандив</t>
  </si>
  <si>
    <t>МӨНГӨН ГҮЙЛГЭЭНИЙ ТАЙЛАН (үргэлжлэл)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</si>
  <si>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</si>
  <si>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</si>
  <si>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</si>
  <si>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</si>
  <si>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Вальютын ханшны зөрүү</t>
  </si>
  <si>
    <t>Санхүүгийн үйл ажиллагааны цэвэр мөнгөн 
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</si>
  <si>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</si>
  <si>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</si>
  <si>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</si>
  <si>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Эхний үлдэгдэл /төгрөгөөр/</t>
  </si>
  <si>
    <t>Өмнөх үлдэгдэл</t>
  </si>
  <si>
    <t>зөрүү</t>
  </si>
  <si>
    <t>Тайлант үеийн цвэр ашиг/алдагдал/</t>
  </si>
  <si>
    <t>Эцсийн үлдэгдэл /төгрөгөөр/</t>
  </si>
  <si>
    <t>Гадаад валютын хөрвүүлэлтийн  Нөөц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</si>
</sst>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450]yyyy\ &quot;оны&quot;\ mmmm\ d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204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hangai"/>
      <family val="2"/>
      <charset val="204"/>
    </font>
    <font>
      <sz val="10"/>
      <name val="Arhanga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1">
    <xf numFmtId="0" fontId="0" fillId="0" borderId="0" xfId="0"/>
    <xf numFmtId="0" fontId="2" fillId="0" borderId="0" xfId="1" applyFont="1" applyAlignment="1" applyProtection="1">
      <alignment horizontal="left" vertical="center"/>
      <protection hidden="1"/>
    </xf>
    <xf numFmtId="0" fontId="1" fillId="0" borderId="0" xfId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9" fillId="0" borderId="0" xfId="1" applyFont="1" applyAlignment="1" applyProtection="1">
      <alignment horizontal="right" vertical="center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14" fontId="10" fillId="2" borderId="4" xfId="1" applyNumberFormat="1" applyFont="1" applyFill="1" applyBorder="1" applyAlignment="1" applyProtection="1">
      <alignment horizontal="right" vertical="center"/>
      <protection hidden="1"/>
    </xf>
    <xf numFmtId="0" fontId="10" fillId="0" borderId="4" xfId="1" applyFont="1" applyBorder="1" applyAlignment="1" applyProtection="1">
      <alignment horizontal="center"/>
      <protection hidden="1"/>
    </xf>
    <xf numFmtId="0" fontId="10" fillId="0" borderId="4" xfId="1" applyFont="1" applyBorder="1" applyProtection="1">
      <protection hidden="1"/>
    </xf>
    <xf numFmtId="0" fontId="9" fillId="0" borderId="4" xfId="1" applyFont="1" applyBorder="1" applyAlignment="1" applyProtection="1">
      <alignment horizontal="center"/>
      <protection hidden="1"/>
    </xf>
    <xf numFmtId="0" fontId="9" fillId="0" borderId="4" xfId="1" applyFont="1" applyBorder="1" applyProtection="1">
      <protection hidden="1"/>
    </xf>
    <xf numFmtId="4" fontId="9" fillId="0" borderId="4" xfId="1" applyNumberFormat="1" applyFont="1" applyBorder="1" applyProtection="1">
      <protection hidden="1"/>
    </xf>
    <xf numFmtId="4" fontId="9" fillId="0" borderId="4" xfId="1" applyNumberFormat="1" applyFont="1" applyBorder="1" applyAlignment="1" applyProtection="1">
      <alignment vertical="center"/>
      <protection hidden="1"/>
    </xf>
    <xf numFmtId="4" fontId="9" fillId="0" borderId="4" xfId="1" applyNumberFormat="1" applyFont="1" applyBorder="1" applyAlignment="1" applyProtection="1">
      <alignment horizontal="right" vertical="center"/>
      <protection hidden="1"/>
    </xf>
    <xf numFmtId="0" fontId="9" fillId="0" borderId="4" xfId="1" applyFont="1" applyBorder="1" applyAlignment="1" applyProtection="1">
      <alignment horizontal="center" vertical="center"/>
      <protection hidden="1"/>
    </xf>
    <xf numFmtId="0" fontId="9" fillId="0" borderId="4" xfId="1" applyFont="1" applyBorder="1" applyAlignment="1" applyProtection="1">
      <alignment wrapText="1"/>
      <protection hidden="1"/>
    </xf>
    <xf numFmtId="4" fontId="10" fillId="0" borderId="6" xfId="1" applyNumberFormat="1" applyFont="1" applyBorder="1" applyProtection="1">
      <protection hidden="1"/>
    </xf>
    <xf numFmtId="4" fontId="9" fillId="0" borderId="5" xfId="1" applyNumberFormat="1" applyFont="1" applyBorder="1" applyProtection="1">
      <protection hidden="1"/>
    </xf>
    <xf numFmtId="4" fontId="11" fillId="0" borderId="6" xfId="1" applyNumberFormat="1" applyFont="1" applyBorder="1" applyProtection="1">
      <protection hidden="1"/>
    </xf>
    <xf numFmtId="4" fontId="10" fillId="0" borderId="7" xfId="1" applyNumberFormat="1" applyFont="1" applyBorder="1" applyProtection="1">
      <protection hidden="1"/>
    </xf>
    <xf numFmtId="0" fontId="4" fillId="0" borderId="0" xfId="1" applyFont="1" applyProtection="1">
      <protection hidden="1"/>
    </xf>
    <xf numFmtId="0" fontId="9" fillId="0" borderId="5" xfId="1" applyFont="1" applyBorder="1" applyProtection="1">
      <protection hidden="1"/>
    </xf>
    <xf numFmtId="4" fontId="12" fillId="0" borderId="0" xfId="1" applyNumberFormat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15" fillId="0" borderId="0" xfId="2" applyFont="1" applyAlignment="1" applyProtection="1">
      <alignment horizontal="left"/>
      <protection hidden="1"/>
    </xf>
    <xf numFmtId="4" fontId="10" fillId="0" borderId="4" xfId="1" applyNumberFormat="1" applyFont="1" applyBorder="1" applyProtection="1">
      <protection hidden="1"/>
    </xf>
    <xf numFmtId="4" fontId="9" fillId="0" borderId="4" xfId="1" applyNumberFormat="1" applyFont="1" applyBorder="1" applyAlignment="1" applyProtection="1">
      <alignment horizontal="right"/>
      <protection hidden="1"/>
    </xf>
    <xf numFmtId="4" fontId="9" fillId="0" borderId="4" xfId="1" applyNumberFormat="1" applyFont="1" applyBorder="1" applyAlignment="1" applyProtection="1">
      <alignment wrapText="1"/>
      <protection hidden="1"/>
    </xf>
    <xf numFmtId="0" fontId="10" fillId="0" borderId="4" xfId="1" applyFont="1" applyBorder="1" applyAlignment="1" applyProtection="1">
      <alignment wrapText="1"/>
      <protection hidden="1"/>
    </xf>
    <xf numFmtId="0" fontId="10" fillId="0" borderId="4" xfId="1" applyFont="1" applyBorder="1" applyAlignment="1" applyProtection="1">
      <alignment horizontal="center" vertical="center"/>
      <protection hidden="1"/>
    </xf>
    <xf numFmtId="0" fontId="9" fillId="0" borderId="1" xfId="1" applyFont="1" applyBorder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17" fillId="0" borderId="1" xfId="2" applyFont="1" applyBorder="1" applyAlignment="1" applyProtection="1">
      <alignment horizontal="right" vertical="center"/>
      <protection hidden="1"/>
    </xf>
    <xf numFmtId="0" fontId="10" fillId="0" borderId="4" xfId="1" applyFont="1" applyBorder="1" applyAlignment="1" applyProtection="1">
      <alignment horizontal="left" vertical="center" wrapText="1" indent="1"/>
      <protection hidden="1"/>
    </xf>
    <xf numFmtId="4" fontId="11" fillId="0" borderId="4" xfId="1" applyNumberFormat="1" applyFont="1" applyBorder="1" applyAlignment="1" applyProtection="1">
      <alignment horizontal="right" vertical="center" wrapText="1"/>
      <protection hidden="1"/>
    </xf>
    <xf numFmtId="0" fontId="9" fillId="0" borderId="4" xfId="1" applyFont="1" applyBorder="1" applyAlignment="1" applyProtection="1">
      <alignment horizontal="left" vertical="center" wrapText="1" indent="1"/>
      <protection hidden="1"/>
    </xf>
    <xf numFmtId="4" fontId="9" fillId="0" borderId="4" xfId="1" applyNumberFormat="1" applyFont="1" applyBorder="1" applyAlignment="1" applyProtection="1">
      <alignment horizontal="right" vertical="center" wrapText="1"/>
      <protection hidden="1"/>
    </xf>
    <xf numFmtId="4" fontId="10" fillId="0" borderId="4" xfId="1" applyNumberFormat="1" applyFont="1" applyBorder="1" applyAlignment="1" applyProtection="1">
      <alignment horizontal="right" vertical="center" wrapText="1"/>
      <protection hidden="1"/>
    </xf>
    <xf numFmtId="14" fontId="7" fillId="0" borderId="0" xfId="1" applyNumberFormat="1" applyFont="1" applyAlignment="1" applyProtection="1">
      <alignment horizontal="right"/>
      <protection hidden="1"/>
    </xf>
    <xf numFmtId="4" fontId="10" fillId="0" borderId="4" xfId="1" applyNumberFormat="1" applyFont="1" applyBorder="1" applyAlignment="1" applyProtection="1">
      <alignment vertical="center"/>
      <protection hidden="1"/>
    </xf>
    <xf numFmtId="4" fontId="18" fillId="0" borderId="4" xfId="1" quotePrefix="1" applyNumberFormat="1" applyFont="1" applyBorder="1" applyAlignment="1" applyProtection="1">
      <alignment horizontal="right" vertical="center"/>
      <protection hidden="1"/>
    </xf>
    <xf numFmtId="0" fontId="10" fillId="0" borderId="4" xfId="1" applyFont="1" applyBorder="1" applyAlignment="1" applyProtection="1">
      <alignment vertical="center" wrapText="1"/>
      <protection hidden="1"/>
    </xf>
    <xf numFmtId="4" fontId="11" fillId="0" borderId="4" xfId="1" applyNumberFormat="1" applyFont="1" applyBorder="1" applyAlignment="1" applyProtection="1">
      <alignment vertical="center"/>
      <protection hidden="1"/>
    </xf>
    <xf numFmtId="0" fontId="10" fillId="0" borderId="3" xfId="1" applyFont="1" applyBorder="1" applyProtection="1">
      <protection hidden="1"/>
    </xf>
    <xf numFmtId="0" fontId="10" fillId="0" borderId="10" xfId="1" applyFont="1" applyBorder="1" applyProtection="1">
      <protection hidden="1"/>
    </xf>
    <xf numFmtId="0" fontId="10" fillId="0" borderId="5" xfId="1" applyFont="1" applyBorder="1" applyProtection="1">
      <protection hidden="1"/>
    </xf>
    <xf numFmtId="0" fontId="10" fillId="0" borderId="0" xfId="1" applyFont="1" applyProtection="1">
      <protection hidden="1"/>
    </xf>
    <xf numFmtId="4" fontId="18" fillId="0" borderId="4" xfId="1" applyNumberFormat="1" applyFont="1" applyBorder="1" applyProtection="1">
      <protection hidden="1"/>
    </xf>
    <xf numFmtId="4" fontId="10" fillId="0" borderId="0" xfId="1" applyNumberFormat="1" applyFont="1" applyProtection="1">
      <protection hidden="1"/>
    </xf>
    <xf numFmtId="4" fontId="9" fillId="0" borderId="0" xfId="1" applyNumberFormat="1" applyFont="1" applyProtection="1">
      <protection hidden="1"/>
    </xf>
    <xf numFmtId="4" fontId="0" fillId="0" borderId="0" xfId="0" applyNumberFormat="1"/>
    <xf numFmtId="0" fontId="9" fillId="0" borderId="4" xfId="1" applyFont="1" applyBorder="1" applyAlignment="1" applyProtection="1">
      <alignment horizontal="right" vertical="center"/>
      <protection hidden="1"/>
    </xf>
    <xf numFmtId="0" fontId="0" fillId="0" borderId="4" xfId="0" applyBorder="1"/>
    <xf numFmtId="4" fontId="0" fillId="0" borderId="4" xfId="0" applyNumberFormat="1" applyBorder="1"/>
    <xf numFmtId="0" fontId="4" fillId="0" borderId="0" xfId="1" applyFont="1" applyAlignment="1" applyProtection="1">
      <alignment horizontal="center"/>
      <protection hidden="1"/>
    </xf>
    <xf numFmtId="0" fontId="10" fillId="2" borderId="3" xfId="1" applyFont="1" applyFill="1" applyBorder="1" applyAlignment="1" applyProtection="1">
      <alignment horizontal="center" wrapText="1"/>
      <protection hidden="1"/>
    </xf>
    <xf numFmtId="0" fontId="10" fillId="2" borderId="5" xfId="1" applyFont="1" applyFill="1" applyBorder="1" applyAlignment="1" applyProtection="1">
      <alignment horizontal="center" wrapText="1"/>
      <protection hidden="1"/>
    </xf>
    <xf numFmtId="0" fontId="10" fillId="2" borderId="3" xfId="1" applyFont="1" applyFill="1" applyBorder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10" fillId="2" borderId="8" xfId="1" applyFont="1" applyFill="1" applyBorder="1" applyAlignment="1" applyProtection="1">
      <alignment horizontal="center" vertical="center"/>
      <protection hidden="1"/>
    </xf>
    <xf numFmtId="0" fontId="10" fillId="2" borderId="9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164" fontId="7" fillId="0" borderId="0" xfId="1" applyNumberFormat="1" applyFont="1" applyAlignment="1" applyProtection="1">
      <alignment horizontal="right" vertical="center"/>
      <protection hidden="1"/>
    </xf>
    <xf numFmtId="0" fontId="3" fillId="0" borderId="2" xfId="1" applyFont="1" applyBorder="1" applyAlignment="1" applyProtection="1">
      <alignment horizontal="left" vertical="center"/>
      <protection hidden="1"/>
    </xf>
    <xf numFmtId="0" fontId="8" fillId="0" borderId="2" xfId="1" applyFont="1" applyBorder="1" applyAlignment="1" applyProtection="1">
      <alignment horizontal="left" vertical="center"/>
      <protection hidden="1"/>
    </xf>
    <xf numFmtId="0" fontId="10" fillId="2" borderId="3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/>
      <protection hidden="1"/>
    </xf>
    <xf numFmtId="0" fontId="10" fillId="0" borderId="4" xfId="1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left"/>
      <protection hidden="1"/>
    </xf>
    <xf numFmtId="165" fontId="13" fillId="0" borderId="0" xfId="1" applyNumberFormat="1" applyFont="1" applyAlignment="1" applyProtection="1">
      <alignment horizontal="right"/>
      <protection hidden="1"/>
    </xf>
    <xf numFmtId="0" fontId="15" fillId="0" borderId="0" xfId="2" applyFont="1" applyAlignment="1" applyProtection="1">
      <alignment horizontal="left"/>
      <protection hidden="1"/>
    </xf>
    <xf numFmtId="0" fontId="9" fillId="0" borderId="4" xfId="1" applyFont="1" applyBorder="1" applyAlignment="1" applyProtection="1">
      <alignment horizontal="center" wrapText="1"/>
      <protection hidden="1"/>
    </xf>
    <xf numFmtId="0" fontId="9" fillId="0" borderId="4" xfId="1" applyFont="1" applyBorder="1" applyAlignment="1" applyProtection="1">
      <alignment horizontal="center" vertical="center"/>
      <protection hidden="1"/>
    </xf>
    <xf numFmtId="14" fontId="9" fillId="0" borderId="4" xfId="1" applyNumberFormat="1" applyFont="1" applyBorder="1" applyAlignment="1" applyProtection="1">
      <alignment horizontal="right" vertical="center"/>
      <protection hidden="1"/>
    </xf>
    <xf numFmtId="0" fontId="9" fillId="0" borderId="4" xfId="1" applyFont="1" applyBorder="1" applyAlignment="1" applyProtection="1">
      <alignment horizontal="right" vertical="center"/>
      <protection hidden="1"/>
    </xf>
    <xf numFmtId="0" fontId="9" fillId="0" borderId="3" xfId="1" applyFont="1" applyBorder="1" applyAlignment="1" applyProtection="1">
      <alignment horizontal="center" vertical="center" wrapText="1"/>
      <protection hidden="1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9" fillId="0" borderId="3" xfId="1" applyFont="1" applyBorder="1" applyAlignment="1" applyProtection="1">
      <alignment horizontal="center" vertical="center"/>
      <protection hidden="1"/>
    </xf>
    <xf numFmtId="0" fontId="9" fillId="0" borderId="5" xfId="1" applyFont="1" applyBorder="1" applyAlignment="1" applyProtection="1">
      <alignment horizontal="center" vertical="center"/>
      <protection hidden="1"/>
    </xf>
    <xf numFmtId="0" fontId="13" fillId="0" borderId="4" xfId="1" applyFont="1" applyBorder="1" applyAlignment="1" applyProtection="1">
      <alignment horizontal="center" vertical="center"/>
      <protection hidden="1"/>
    </xf>
    <xf numFmtId="0" fontId="13" fillId="0" borderId="3" xfId="1" applyFont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 applyProtection="1">
      <alignment horizontal="center" vertical="center" wrapText="1"/>
      <protection hidden="1"/>
    </xf>
    <xf numFmtId="0" fontId="13" fillId="0" borderId="4" xfId="1" applyFont="1" applyBorder="1" applyAlignment="1" applyProtection="1">
      <alignment horizontal="center" vertical="center" wrapText="1"/>
      <protection hidden="1"/>
    </xf>
    <xf numFmtId="165" fontId="7" fillId="0" borderId="0" xfId="1" applyNumberFormat="1" applyFont="1" applyAlignment="1" applyProtection="1">
      <alignment horizontal="right" vertical="center"/>
      <protection hidden="1"/>
    </xf>
    <xf numFmtId="0" fontId="16" fillId="0" borderId="2" xfId="2" applyFont="1" applyBorder="1" applyAlignment="1" applyProtection="1">
      <alignment horizontal="left" vertical="center"/>
      <protection hidden="1"/>
    </xf>
    <xf numFmtId="0" fontId="0" fillId="0" borderId="4" xfId="0" applyBorder="1" applyAlignment="1">
      <alignment horizontal="center"/>
    </xf>
    <xf numFmtId="0" fontId="10" fillId="2" borderId="3" xfId="1" applyFont="1" applyFill="1" applyBorder="1" applyAlignment="1" applyProtection="1">
      <alignment horizontal="right" vertical="center"/>
      <protection hidden="1"/>
    </xf>
    <xf numFmtId="0" fontId="10" fillId="2" borderId="5" xfId="1" applyFont="1" applyFill="1" applyBorder="1" applyAlignment="1" applyProtection="1">
      <alignment horizontal="right" vertical="center"/>
      <protection hidden="1"/>
    </xf>
    <xf numFmtId="0" fontId="10" fillId="0" borderId="3" xfId="1" applyFont="1" applyBorder="1" applyAlignment="1" applyProtection="1">
      <alignment horizontal="center"/>
      <protection hidden="1"/>
    </xf>
    <xf numFmtId="0" fontId="10" fillId="0" borderId="10" xfId="1" applyFont="1" applyBorder="1" applyAlignment="1" applyProtection="1">
      <alignment horizontal="center"/>
      <protection hidden="1"/>
    </xf>
    <xf numFmtId="0" fontId="10" fillId="0" borderId="5" xfId="1" applyFont="1" applyBorder="1" applyAlignment="1" applyProtection="1">
      <alignment horizontal="center"/>
      <protection hidden="1"/>
    </xf>
    <xf numFmtId="0" fontId="9" fillId="0" borderId="3" xfId="1" applyFont="1" applyBorder="1" applyAlignment="1" applyProtection="1">
      <alignment horizontal="center"/>
      <protection hidden="1"/>
    </xf>
    <xf numFmtId="0" fontId="9" fillId="0" borderId="10" xfId="1" applyFont="1" applyBorder="1" applyAlignment="1" applyProtection="1">
      <alignment horizontal="center"/>
      <protection hidden="1"/>
    </xf>
    <xf numFmtId="0" fontId="10" fillId="2" borderId="3" xfId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 xr:uid="{B58AD731-4728-4994-A3E1-3C3F2AEA670C}"/>
    <cellStyle name="Normal 2 2" xfId="2" xr:uid="{2F7EE1E3-746F-4D48-A898-277C056943C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38CD-27A9-4FE6-B531-333A371BD61D}">
  <dimension ref="A1:F83"/>
  <sheetViews>
    <sheetView workbookViewId="0">
      <selection activeCell="G21" sqref="G21"/>
    </sheetView>
  </sheetViews>
  <sheetFormatPr defaultRowHeight="15.75"/>
  <cols>
    <col min="2" max="2" width="41.375" customWidth="1"/>
    <col min="3" max="4" width="21.875" customWidth="1"/>
    <col min="6" max="6" width="14.125" bestFit="1" customWidth="1"/>
  </cols>
  <sheetData>
    <row r="1" spans="1:4">
      <c r="A1" s="1" t="s">
        <v>1</v>
      </c>
      <c r="B1" s="2"/>
      <c r="C1" s="64" t="s">
        <v>2</v>
      </c>
      <c r="D1" s="64"/>
    </row>
    <row r="2" spans="1:4">
      <c r="A2" s="2"/>
      <c r="B2" s="2"/>
      <c r="C2" s="64"/>
      <c r="D2" s="64"/>
    </row>
    <row r="3" spans="1:4">
      <c r="A3" s="2"/>
      <c r="B3" s="2"/>
      <c r="C3" s="2"/>
      <c r="D3" s="2"/>
    </row>
    <row r="4" spans="1:4" ht="16.5">
      <c r="A4" s="65" t="s">
        <v>3</v>
      </c>
      <c r="B4" s="65"/>
      <c r="C4" s="65"/>
      <c r="D4" s="65"/>
    </row>
    <row r="5" spans="1:4" ht="18">
      <c r="A5" s="3"/>
      <c r="B5" s="3"/>
      <c r="C5" s="3"/>
      <c r="D5" s="3"/>
    </row>
    <row r="6" spans="1:4" ht="18">
      <c r="A6" s="4"/>
      <c r="B6" s="4"/>
      <c r="C6" s="4"/>
      <c r="D6" s="4"/>
    </row>
    <row r="7" spans="1:4">
      <c r="A7" s="66" t="s">
        <v>4</v>
      </c>
      <c r="B7" s="66"/>
      <c r="C7" s="67" t="s">
        <v>5</v>
      </c>
      <c r="D7" s="67"/>
    </row>
    <row r="8" spans="1:4">
      <c r="A8" s="68" t="s">
        <v>6</v>
      </c>
      <c r="B8" s="69"/>
      <c r="C8" s="5"/>
      <c r="D8" s="5"/>
    </row>
    <row r="9" spans="1:4">
      <c r="A9" s="6"/>
      <c r="B9" s="6"/>
      <c r="C9" s="6"/>
      <c r="D9" s="7" t="s">
        <v>7</v>
      </c>
    </row>
    <row r="10" spans="1:4">
      <c r="A10" s="70" t="s">
        <v>8</v>
      </c>
      <c r="B10" s="60" t="s">
        <v>9</v>
      </c>
      <c r="C10" s="72" t="s">
        <v>10</v>
      </c>
      <c r="D10" s="72"/>
    </row>
    <row r="11" spans="1:4">
      <c r="A11" s="71"/>
      <c r="B11" s="61"/>
      <c r="C11" s="8">
        <v>44926</v>
      </c>
      <c r="D11" s="8">
        <v>45291</v>
      </c>
    </row>
    <row r="12" spans="1:4">
      <c r="A12" s="9">
        <v>1</v>
      </c>
      <c r="B12" s="10" t="s">
        <v>11</v>
      </c>
      <c r="C12" s="10"/>
      <c r="D12" s="10"/>
    </row>
    <row r="13" spans="1:4">
      <c r="A13" s="11">
        <v>1.1000000000000001</v>
      </c>
      <c r="B13" s="12" t="s">
        <v>12</v>
      </c>
      <c r="C13" s="13"/>
      <c r="D13" s="13"/>
    </row>
    <row r="14" spans="1:4">
      <c r="A14" s="11" t="s">
        <v>13</v>
      </c>
      <c r="B14" s="12" t="s">
        <v>14</v>
      </c>
      <c r="C14" s="14">
        <v>54300</v>
      </c>
      <c r="D14" s="15">
        <v>54300</v>
      </c>
    </row>
    <row r="15" spans="1:4">
      <c r="A15" s="11" t="s">
        <v>15</v>
      </c>
      <c r="B15" s="12" t="s">
        <v>16</v>
      </c>
      <c r="C15" s="14"/>
      <c r="D15" s="15"/>
    </row>
    <row r="16" spans="1:4">
      <c r="A16" s="11" t="s">
        <v>17</v>
      </c>
      <c r="B16" s="12" t="s">
        <v>18</v>
      </c>
      <c r="C16" s="14"/>
      <c r="D16" s="15"/>
    </row>
    <row r="17" spans="1:4">
      <c r="A17" s="11" t="s">
        <v>19</v>
      </c>
      <c r="B17" s="12" t="s">
        <v>20</v>
      </c>
      <c r="C17" s="14"/>
      <c r="D17" s="15"/>
    </row>
    <row r="18" spans="1:4">
      <c r="A18" s="11" t="s">
        <v>21</v>
      </c>
      <c r="B18" s="12" t="s">
        <v>22</v>
      </c>
      <c r="C18" s="14"/>
      <c r="D18" s="15"/>
    </row>
    <row r="19" spans="1:4">
      <c r="A19" s="11" t="s">
        <v>23</v>
      </c>
      <c r="B19" s="12" t="s">
        <v>24</v>
      </c>
      <c r="C19" s="14"/>
      <c r="D19" s="15"/>
    </row>
    <row r="20" spans="1:4">
      <c r="A20" s="11" t="s">
        <v>25</v>
      </c>
      <c r="B20" s="12" t="s">
        <v>26</v>
      </c>
      <c r="C20" s="14"/>
      <c r="D20" s="15"/>
    </row>
    <row r="21" spans="1:4" ht="28.5" customHeight="1">
      <c r="A21" s="11" t="s">
        <v>27</v>
      </c>
      <c r="B21" s="12" t="s">
        <v>28</v>
      </c>
      <c r="C21" s="14"/>
      <c r="D21" s="15">
        <v>753673948.65999997</v>
      </c>
    </row>
    <row r="22" spans="1:4" ht="32.25" customHeight="1">
      <c r="A22" s="16" t="s">
        <v>29</v>
      </c>
      <c r="B22" s="17" t="s">
        <v>30</v>
      </c>
      <c r="C22" s="14"/>
      <c r="D22" s="15"/>
    </row>
    <row r="23" spans="1:4">
      <c r="A23" s="11" t="s">
        <v>31</v>
      </c>
      <c r="B23" s="12"/>
      <c r="C23" s="13"/>
      <c r="D23" s="15"/>
    </row>
    <row r="24" spans="1:4" ht="16.5" thickBot="1">
      <c r="A24" s="9" t="s">
        <v>32</v>
      </c>
      <c r="B24" s="10" t="s">
        <v>33</v>
      </c>
      <c r="C24" s="18">
        <f>SUM(C14:C23)</f>
        <v>54300</v>
      </c>
      <c r="D24" s="18">
        <f>SUM(D14:D23)</f>
        <v>753728248.65999997</v>
      </c>
    </row>
    <row r="25" spans="1:4">
      <c r="A25" s="9">
        <v>1.2</v>
      </c>
      <c r="B25" s="10" t="s">
        <v>34</v>
      </c>
      <c r="C25" s="19"/>
      <c r="D25" s="19"/>
    </row>
    <row r="26" spans="1:4">
      <c r="A26" s="11" t="s">
        <v>35</v>
      </c>
      <c r="B26" s="12" t="s">
        <v>36</v>
      </c>
      <c r="C26" s="14">
        <v>5003729100</v>
      </c>
      <c r="D26" s="15">
        <f>+C26</f>
        <v>5003729100</v>
      </c>
    </row>
    <row r="27" spans="1:4">
      <c r="A27" s="11" t="s">
        <v>37</v>
      </c>
      <c r="B27" s="12" t="s">
        <v>38</v>
      </c>
      <c r="C27" s="14"/>
      <c r="D27" s="15"/>
    </row>
    <row r="28" spans="1:4">
      <c r="A28" s="11" t="s">
        <v>39</v>
      </c>
      <c r="B28" s="12" t="s">
        <v>40</v>
      </c>
      <c r="C28" s="14"/>
      <c r="D28" s="15"/>
    </row>
    <row r="29" spans="1:4">
      <c r="A29" s="11" t="s">
        <v>41</v>
      </c>
      <c r="B29" s="12" t="s">
        <v>42</v>
      </c>
      <c r="C29" s="14"/>
      <c r="D29" s="15"/>
    </row>
    <row r="30" spans="1:4">
      <c r="A30" s="11" t="s">
        <v>43</v>
      </c>
      <c r="B30" s="12" t="s">
        <v>44</v>
      </c>
      <c r="C30" s="14"/>
      <c r="D30" s="15"/>
    </row>
    <row r="31" spans="1:4">
      <c r="A31" s="11" t="s">
        <v>45</v>
      </c>
      <c r="B31" s="12" t="s">
        <v>46</v>
      </c>
      <c r="C31" s="14"/>
      <c r="D31" s="15"/>
    </row>
    <row r="32" spans="1:4" ht="29.25" customHeight="1">
      <c r="A32" s="16" t="s">
        <v>47</v>
      </c>
      <c r="B32" s="17" t="s">
        <v>48</v>
      </c>
      <c r="C32" s="14"/>
      <c r="D32" s="15"/>
    </row>
    <row r="33" spans="1:4">
      <c r="A33" s="11" t="s">
        <v>49</v>
      </c>
      <c r="B33" s="12" t="s">
        <v>50</v>
      </c>
      <c r="C33" s="14"/>
      <c r="D33" s="15"/>
    </row>
    <row r="34" spans="1:4">
      <c r="A34" s="11" t="s">
        <v>51</v>
      </c>
      <c r="B34" s="12"/>
      <c r="C34" s="13"/>
      <c r="D34" s="13"/>
    </row>
    <row r="35" spans="1:4" ht="16.5" thickBot="1">
      <c r="A35" s="9" t="s">
        <v>52</v>
      </c>
      <c r="B35" s="10" t="s">
        <v>53</v>
      </c>
      <c r="C35" s="20">
        <f>SUM(C26:C34)</f>
        <v>5003729100</v>
      </c>
      <c r="D35" s="20">
        <f>SUM(D26:D34)</f>
        <v>5003729100</v>
      </c>
    </row>
    <row r="36" spans="1:4" ht="16.5" thickBot="1">
      <c r="A36" s="9">
        <v>1.3</v>
      </c>
      <c r="B36" s="10" t="s">
        <v>54</v>
      </c>
      <c r="C36" s="21">
        <f>+C35+C24</f>
        <v>5003783400</v>
      </c>
      <c r="D36" s="21">
        <f>+D35+D24</f>
        <v>5757457348.6599998</v>
      </c>
    </row>
    <row r="37" spans="1:4" ht="16.5" thickTop="1">
      <c r="A37" s="9">
        <v>2</v>
      </c>
      <c r="B37" s="10" t="s">
        <v>55</v>
      </c>
      <c r="C37" s="19"/>
      <c r="D37" s="19"/>
    </row>
    <row r="38" spans="1:4">
      <c r="A38" s="9">
        <v>2.1</v>
      </c>
      <c r="B38" s="10" t="s">
        <v>56</v>
      </c>
      <c r="C38" s="13"/>
      <c r="D38" s="13"/>
    </row>
    <row r="39" spans="1:4">
      <c r="A39" s="9" t="s">
        <v>57</v>
      </c>
      <c r="B39" s="10" t="s">
        <v>58</v>
      </c>
      <c r="C39" s="13"/>
      <c r="D39" s="13"/>
    </row>
    <row r="40" spans="1:4">
      <c r="A40" s="11" t="s">
        <v>59</v>
      </c>
      <c r="B40" s="12" t="s">
        <v>60</v>
      </c>
      <c r="C40" s="14">
        <v>929661500</v>
      </c>
      <c r="D40" s="15">
        <v>2102283900</v>
      </c>
    </row>
    <row r="41" spans="1:4">
      <c r="A41" s="11" t="s">
        <v>61</v>
      </c>
      <c r="B41" s="12" t="s">
        <v>62</v>
      </c>
      <c r="C41" s="14">
        <v>276112800</v>
      </c>
      <c r="D41" s="15">
        <v>276112800</v>
      </c>
    </row>
    <row r="42" spans="1:4">
      <c r="A42" s="11" t="s">
        <v>63</v>
      </c>
      <c r="B42" s="12" t="s">
        <v>64</v>
      </c>
      <c r="C42" s="14">
        <v>694531000</v>
      </c>
      <c r="D42" s="15">
        <v>694531000</v>
      </c>
    </row>
    <row r="43" spans="1:4">
      <c r="A43" s="11" t="s">
        <v>65</v>
      </c>
      <c r="B43" s="12" t="s">
        <v>66</v>
      </c>
      <c r="C43" s="14">
        <v>199466400</v>
      </c>
      <c r="D43" s="15">
        <v>199466400</v>
      </c>
    </row>
    <row r="44" spans="1:4">
      <c r="A44" s="11" t="s">
        <v>67</v>
      </c>
      <c r="B44" s="12" t="s">
        <v>68</v>
      </c>
      <c r="C44" s="14"/>
      <c r="D44" s="15"/>
    </row>
    <row r="45" spans="1:4">
      <c r="A45" s="11" t="s">
        <v>69</v>
      </c>
      <c r="B45" s="12" t="s">
        <v>70</v>
      </c>
      <c r="C45" s="14">
        <v>477320800</v>
      </c>
      <c r="D45" s="15">
        <v>477320800</v>
      </c>
    </row>
    <row r="46" spans="1:4">
      <c r="A46" s="11" t="s">
        <v>71</v>
      </c>
      <c r="B46" s="12" t="s">
        <v>72</v>
      </c>
      <c r="C46" s="14"/>
      <c r="D46" s="15"/>
    </row>
    <row r="47" spans="1:4">
      <c r="A47" s="11" t="s">
        <v>73</v>
      </c>
      <c r="B47" s="12" t="s">
        <v>74</v>
      </c>
      <c r="C47" s="14"/>
      <c r="D47" s="15"/>
    </row>
    <row r="48" spans="1:4">
      <c r="A48" s="11" t="s">
        <v>75</v>
      </c>
      <c r="B48" s="12" t="s">
        <v>76</v>
      </c>
      <c r="C48" s="14"/>
      <c r="D48" s="15"/>
    </row>
    <row r="49" spans="1:4">
      <c r="A49" s="11" t="s">
        <v>77</v>
      </c>
      <c r="B49" s="12" t="s">
        <v>78</v>
      </c>
      <c r="C49" s="14">
        <v>7464200</v>
      </c>
      <c r="D49" s="15">
        <v>7464200</v>
      </c>
    </row>
    <row r="50" spans="1:4" ht="43.5" customHeight="1">
      <c r="A50" s="16" t="s">
        <v>79</v>
      </c>
      <c r="B50" s="17" t="s">
        <v>80</v>
      </c>
      <c r="C50" s="14"/>
      <c r="D50" s="15"/>
    </row>
    <row r="51" spans="1:4">
      <c r="A51" s="11" t="s">
        <v>81</v>
      </c>
      <c r="B51" s="12"/>
      <c r="C51" s="13"/>
      <c r="D51" s="13"/>
    </row>
    <row r="52" spans="1:4" ht="16.5" thickBot="1">
      <c r="A52" s="9" t="s">
        <v>82</v>
      </c>
      <c r="B52" s="10" t="s">
        <v>58</v>
      </c>
      <c r="C52" s="18">
        <f>SUM(C40:C51)</f>
        <v>2584556700</v>
      </c>
      <c r="D52" s="18">
        <f>SUM(D40:D51)</f>
        <v>3757179100</v>
      </c>
    </row>
    <row r="53" spans="1:4" ht="31.5" customHeight="1">
      <c r="A53" s="57" t="s">
        <v>83</v>
      </c>
      <c r="B53" s="57"/>
      <c r="C53" s="57"/>
      <c r="D53" s="57"/>
    </row>
    <row r="54" spans="1:4" ht="16.5">
      <c r="A54" s="22"/>
      <c r="B54" s="22"/>
      <c r="C54" s="22"/>
      <c r="D54" s="22"/>
    </row>
    <row r="55" spans="1:4">
      <c r="A55" s="58" t="s">
        <v>8</v>
      </c>
      <c r="B55" s="60" t="s">
        <v>9</v>
      </c>
      <c r="C55" s="62" t="s">
        <v>10</v>
      </c>
      <c r="D55" s="63"/>
    </row>
    <row r="56" spans="1:4">
      <c r="A56" s="59"/>
      <c r="B56" s="61"/>
      <c r="C56" s="8">
        <v>44926</v>
      </c>
      <c r="D56" s="8">
        <v>45291</v>
      </c>
    </row>
    <row r="57" spans="1:4">
      <c r="A57" s="9" t="s">
        <v>84</v>
      </c>
      <c r="B57" s="10" t="s">
        <v>85</v>
      </c>
      <c r="C57" s="10"/>
      <c r="D57" s="10"/>
    </row>
    <row r="58" spans="1:4">
      <c r="A58" s="11" t="s">
        <v>86</v>
      </c>
      <c r="B58" s="12" t="s">
        <v>87</v>
      </c>
      <c r="C58" s="14">
        <v>2102283900</v>
      </c>
      <c r="D58" s="15">
        <v>2102839000</v>
      </c>
    </row>
    <row r="59" spans="1:4">
      <c r="A59" s="11" t="s">
        <v>88</v>
      </c>
      <c r="B59" s="12" t="s">
        <v>76</v>
      </c>
      <c r="C59" s="14"/>
      <c r="D59" s="15"/>
    </row>
    <row r="60" spans="1:4">
      <c r="A60" s="11" t="s">
        <v>89</v>
      </c>
      <c r="B60" s="12" t="s">
        <v>90</v>
      </c>
      <c r="C60" s="14">
        <v>598678300</v>
      </c>
      <c r="D60" s="15">
        <f>+C60</f>
        <v>598678300</v>
      </c>
    </row>
    <row r="61" spans="1:4">
      <c r="A61" s="11" t="s">
        <v>91</v>
      </c>
      <c r="B61" s="12" t="s">
        <v>92</v>
      </c>
      <c r="C61" s="14">
        <v>2053341500</v>
      </c>
      <c r="D61" s="15">
        <v>2053415000</v>
      </c>
    </row>
    <row r="62" spans="1:4">
      <c r="A62" s="11" t="s">
        <v>93</v>
      </c>
      <c r="B62" s="12"/>
      <c r="C62" s="12"/>
      <c r="D62" s="12"/>
    </row>
    <row r="63" spans="1:4" ht="16.5" thickBot="1">
      <c r="A63" s="9" t="s">
        <v>94</v>
      </c>
      <c r="B63" s="10" t="s">
        <v>95</v>
      </c>
      <c r="C63" s="18">
        <f>SUM(C58:C62)</f>
        <v>4754303700</v>
      </c>
      <c r="D63" s="18">
        <f>SUM(D58:D62)</f>
        <v>4754932300</v>
      </c>
    </row>
    <row r="64" spans="1:4" ht="16.5" thickBot="1">
      <c r="A64" s="9">
        <v>2.2000000000000002</v>
      </c>
      <c r="B64" s="10" t="s">
        <v>96</v>
      </c>
      <c r="C64" s="18">
        <f>+C63+C52</f>
        <v>7338860400</v>
      </c>
      <c r="D64" s="18">
        <f>+D63+D52</f>
        <v>8512111400</v>
      </c>
    </row>
    <row r="65" spans="1:6">
      <c r="A65" s="9">
        <v>2.2999999999999998</v>
      </c>
      <c r="B65" s="10" t="s">
        <v>97</v>
      </c>
      <c r="C65" s="23"/>
      <c r="D65" s="23"/>
      <c r="F65" s="53"/>
    </row>
    <row r="66" spans="1:6">
      <c r="A66" s="11" t="s">
        <v>98</v>
      </c>
      <c r="B66" s="12" t="s">
        <v>99</v>
      </c>
      <c r="C66" s="14"/>
      <c r="D66" s="15"/>
    </row>
    <row r="67" spans="1:6">
      <c r="A67" s="11" t="s">
        <v>100</v>
      </c>
      <c r="B67" s="12" t="s">
        <v>101</v>
      </c>
      <c r="C67" s="14">
        <v>17937300</v>
      </c>
      <c r="D67" s="15">
        <v>17937300</v>
      </c>
    </row>
    <row r="68" spans="1:6">
      <c r="A68" s="11" t="s">
        <v>102</v>
      </c>
      <c r="B68" s="12" t="s">
        <v>103</v>
      </c>
      <c r="C68" s="14"/>
      <c r="D68" s="15"/>
    </row>
    <row r="69" spans="1:6">
      <c r="A69" s="11" t="s">
        <v>104</v>
      </c>
      <c r="B69" s="12" t="s">
        <v>105</v>
      </c>
      <c r="C69" s="14"/>
      <c r="D69" s="15"/>
    </row>
    <row r="70" spans="1:6">
      <c r="A70" s="11" t="s">
        <v>106</v>
      </c>
      <c r="B70" s="12" t="s">
        <v>107</v>
      </c>
      <c r="C70" s="14"/>
      <c r="D70" s="15"/>
    </row>
    <row r="71" spans="1:6">
      <c r="A71" s="11" t="s">
        <v>108</v>
      </c>
      <c r="B71" s="12" t="s">
        <v>109</v>
      </c>
      <c r="C71" s="14">
        <v>2521706000</v>
      </c>
      <c r="D71" s="15">
        <f>+C71</f>
        <v>2521706000</v>
      </c>
    </row>
    <row r="72" spans="1:6">
      <c r="A72" s="11" t="s">
        <v>110</v>
      </c>
      <c r="B72" s="12" t="s">
        <v>111</v>
      </c>
      <c r="C72" s="14"/>
      <c r="D72" s="15"/>
    </row>
    <row r="73" spans="1:6">
      <c r="A73" s="11" t="s">
        <v>112</v>
      </c>
      <c r="B73" s="12" t="s">
        <v>113</v>
      </c>
      <c r="C73" s="14"/>
      <c r="D73" s="15"/>
    </row>
    <row r="74" spans="1:6">
      <c r="A74" s="11" t="s">
        <v>114</v>
      </c>
      <c r="B74" s="12" t="s">
        <v>115</v>
      </c>
      <c r="C74" s="14">
        <v>-4874720300</v>
      </c>
      <c r="D74" s="15">
        <v>-5294297351.3400002</v>
      </c>
    </row>
    <row r="75" spans="1:6">
      <c r="A75" s="11" t="s">
        <v>116</v>
      </c>
      <c r="B75" s="12"/>
      <c r="C75" s="14"/>
      <c r="D75" s="12"/>
    </row>
    <row r="76" spans="1:6" ht="16.5" thickBot="1">
      <c r="A76" s="9" t="s">
        <v>117</v>
      </c>
      <c r="B76" s="10" t="s">
        <v>118</v>
      </c>
      <c r="C76" s="20">
        <f>SUM(C65:C75)</f>
        <v>-2335077000</v>
      </c>
      <c r="D76" s="20">
        <f>SUM(D65:D75)</f>
        <v>-2754654051.3400002</v>
      </c>
    </row>
    <row r="77" spans="1:6" ht="16.5" thickBot="1">
      <c r="A77" s="9">
        <v>2.4</v>
      </c>
      <c r="B77" s="10" t="s">
        <v>119</v>
      </c>
      <c r="C77" s="21">
        <f>+C64+C76</f>
        <v>5003783400</v>
      </c>
      <c r="D77" s="21">
        <f>+D64+D76</f>
        <v>5757457348.6599998</v>
      </c>
    </row>
    <row r="78" spans="1:6" ht="16.5" thickTop="1">
      <c r="A78" s="6"/>
      <c r="B78" s="6"/>
      <c r="C78" s="24">
        <f>+C77-C36</f>
        <v>0</v>
      </c>
      <c r="D78" s="24">
        <f>+D77-D36</f>
        <v>0</v>
      </c>
    </row>
    <row r="79" spans="1:6">
      <c r="A79" s="6"/>
      <c r="B79" s="6"/>
      <c r="C79" s="6"/>
      <c r="D79" s="6"/>
    </row>
    <row r="80" spans="1:6">
      <c r="A80" s="6"/>
      <c r="B80" s="6"/>
      <c r="C80" s="6"/>
      <c r="D80" s="6"/>
    </row>
    <row r="81" spans="1:4">
      <c r="A81" s="6"/>
      <c r="B81" s="6" t="s">
        <v>120</v>
      </c>
      <c r="C81" s="6"/>
      <c r="D81" s="6"/>
    </row>
    <row r="82" spans="1:4">
      <c r="A82" s="6"/>
      <c r="B82" s="6"/>
      <c r="C82" s="6"/>
      <c r="D82" s="6"/>
    </row>
    <row r="83" spans="1:4">
      <c r="A83" s="6"/>
      <c r="B83" s="6" t="s">
        <v>121</v>
      </c>
      <c r="C83" s="6"/>
      <c r="D83" s="6"/>
    </row>
  </sheetData>
  <mergeCells count="12">
    <mergeCell ref="A53:D53"/>
    <mergeCell ref="A55:A56"/>
    <mergeCell ref="B55:B56"/>
    <mergeCell ref="C55:D55"/>
    <mergeCell ref="C1:D2"/>
    <mergeCell ref="A4:D4"/>
    <mergeCell ref="A7:B7"/>
    <mergeCell ref="C7:D7"/>
    <mergeCell ref="A8:B8"/>
    <mergeCell ref="A10:A11"/>
    <mergeCell ref="B10:B11"/>
    <mergeCell ref="C10:D10"/>
  </mergeCells>
  <dataValidations count="1">
    <dataValidation allowBlank="1" showErrorMessage="1" sqref="A1:D83" xr:uid="{505E6FFF-2574-421F-B092-95E06A4C6D5D}"/>
  </dataValidation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74477-5FDD-4BA9-B04A-E6435C076658}">
  <dimension ref="A1:D44"/>
  <sheetViews>
    <sheetView workbookViewId="0">
      <selection activeCell="C27" sqref="C27"/>
    </sheetView>
  </sheetViews>
  <sheetFormatPr defaultRowHeight="20.25" customHeight="1"/>
  <cols>
    <col min="2" max="2" width="57" customWidth="1"/>
    <col min="3" max="3" width="19.25" customWidth="1"/>
    <col min="4" max="4" width="21" customWidth="1"/>
  </cols>
  <sheetData>
    <row r="1" spans="1:4" ht="20.25" customHeight="1">
      <c r="A1" s="25" t="s">
        <v>122</v>
      </c>
      <c r="B1" s="2"/>
      <c r="C1" s="2"/>
      <c r="D1" s="64" t="s">
        <v>2</v>
      </c>
    </row>
    <row r="2" spans="1:4" ht="20.25" customHeight="1">
      <c r="A2" s="2"/>
      <c r="B2" s="26"/>
      <c r="C2" s="26"/>
      <c r="D2" s="64"/>
    </row>
    <row r="3" spans="1:4" ht="20.25" customHeight="1">
      <c r="A3" s="2"/>
      <c r="B3" s="2"/>
      <c r="C3" s="2"/>
      <c r="D3" s="2"/>
    </row>
    <row r="4" spans="1:4" ht="20.25" customHeight="1">
      <c r="A4" s="65" t="s">
        <v>123</v>
      </c>
      <c r="B4" s="65"/>
      <c r="C4" s="65"/>
      <c r="D4" s="65"/>
    </row>
    <row r="5" spans="1:4" ht="20.25" customHeight="1">
      <c r="A5" s="4"/>
      <c r="B5" s="4"/>
      <c r="C5" s="4"/>
      <c r="D5" s="4"/>
    </row>
    <row r="6" spans="1:4" ht="20.25" customHeight="1">
      <c r="A6" s="74" t="s">
        <v>4</v>
      </c>
      <c r="B6" s="74"/>
      <c r="C6" s="75" t="s">
        <v>5</v>
      </c>
      <c r="D6" s="75"/>
    </row>
    <row r="7" spans="1:4" ht="20.25" customHeight="1">
      <c r="A7" s="76" t="s">
        <v>6</v>
      </c>
      <c r="B7" s="76"/>
      <c r="C7" s="27"/>
      <c r="D7" s="6"/>
    </row>
    <row r="8" spans="1:4" ht="20.25" customHeight="1">
      <c r="A8" s="6"/>
      <c r="B8" s="6"/>
      <c r="C8" s="6"/>
      <c r="D8" s="7" t="s">
        <v>7</v>
      </c>
    </row>
    <row r="9" spans="1:4" ht="20.25" customHeight="1">
      <c r="A9" s="77" t="s">
        <v>8</v>
      </c>
      <c r="B9" s="78" t="s">
        <v>9</v>
      </c>
      <c r="C9" s="79">
        <v>44926</v>
      </c>
      <c r="D9" s="79">
        <v>45291</v>
      </c>
    </row>
    <row r="10" spans="1:4" ht="20.25" customHeight="1">
      <c r="A10" s="77"/>
      <c r="B10" s="78"/>
      <c r="C10" s="80"/>
      <c r="D10" s="80"/>
    </row>
    <row r="11" spans="1:4" ht="20.25" customHeight="1">
      <c r="A11" s="9">
        <v>1</v>
      </c>
      <c r="B11" s="10" t="s">
        <v>124</v>
      </c>
      <c r="C11" s="28">
        <v>1341662600</v>
      </c>
      <c r="D11" s="28">
        <v>189914715.09</v>
      </c>
    </row>
    <row r="12" spans="1:4" ht="20.25" customHeight="1">
      <c r="A12" s="11">
        <v>2</v>
      </c>
      <c r="B12" s="12" t="s">
        <v>125</v>
      </c>
      <c r="C12" s="13">
        <v>493395800</v>
      </c>
      <c r="D12" s="29">
        <v>609491766.42999995</v>
      </c>
    </row>
    <row r="13" spans="1:4" ht="20.25" customHeight="1">
      <c r="A13" s="9">
        <v>3</v>
      </c>
      <c r="B13" s="10" t="s">
        <v>126</v>
      </c>
      <c r="C13" s="28">
        <f>+C11-C12</f>
        <v>848266800</v>
      </c>
      <c r="D13" s="28">
        <f>+D11-D12</f>
        <v>-419577051.33999991</v>
      </c>
    </row>
    <row r="14" spans="1:4" ht="20.25" customHeight="1">
      <c r="A14" s="11">
        <v>4</v>
      </c>
      <c r="B14" s="12" t="s">
        <v>127</v>
      </c>
      <c r="C14" s="13"/>
      <c r="D14" s="13"/>
    </row>
    <row r="15" spans="1:4" ht="20.25" customHeight="1">
      <c r="A15" s="11">
        <v>5</v>
      </c>
      <c r="B15" s="12" t="s">
        <v>128</v>
      </c>
      <c r="C15" s="13"/>
      <c r="D15" s="13"/>
    </row>
    <row r="16" spans="1:4" ht="20.25" customHeight="1">
      <c r="A16" s="11">
        <v>6</v>
      </c>
      <c r="B16" s="12" t="s">
        <v>129</v>
      </c>
      <c r="C16" s="13"/>
      <c r="D16" s="13"/>
    </row>
    <row r="17" spans="1:4" ht="20.25" customHeight="1">
      <c r="A17" s="11">
        <v>7</v>
      </c>
      <c r="B17" s="12" t="s">
        <v>130</v>
      </c>
      <c r="C17" s="13"/>
      <c r="D17" s="13"/>
    </row>
    <row r="18" spans="1:4" ht="20.25" customHeight="1">
      <c r="A18" s="11">
        <v>8</v>
      </c>
      <c r="B18" s="12" t="s">
        <v>131</v>
      </c>
      <c r="C18" s="13"/>
      <c r="D18" s="13"/>
    </row>
    <row r="19" spans="1:4" ht="20.25" customHeight="1">
      <c r="A19" s="11">
        <v>9</v>
      </c>
      <c r="B19" s="12" t="s">
        <v>132</v>
      </c>
      <c r="C19" s="13"/>
      <c r="D19" s="13"/>
    </row>
    <row r="20" spans="1:4" ht="20.25" customHeight="1">
      <c r="A20" s="11">
        <v>10</v>
      </c>
      <c r="B20" s="12" t="s">
        <v>133</v>
      </c>
      <c r="C20" s="13">
        <v>47500000</v>
      </c>
      <c r="D20" s="13"/>
    </row>
    <row r="21" spans="1:4" ht="20.25" customHeight="1">
      <c r="A21" s="11">
        <v>11</v>
      </c>
      <c r="B21" s="17" t="s">
        <v>134</v>
      </c>
      <c r="C21" s="30"/>
      <c r="D21" s="13"/>
    </row>
    <row r="22" spans="1:4" ht="20.25" customHeight="1">
      <c r="A22" s="11">
        <v>12</v>
      </c>
      <c r="B22" s="17" t="s">
        <v>135</v>
      </c>
      <c r="C22" s="30">
        <v>86993700</v>
      </c>
      <c r="D22" s="13"/>
    </row>
    <row r="23" spans="1:4" ht="20.25" customHeight="1">
      <c r="A23" s="11">
        <v>13</v>
      </c>
      <c r="B23" s="17" t="s">
        <v>136</v>
      </c>
      <c r="C23" s="30"/>
      <c r="D23" s="13"/>
    </row>
    <row r="24" spans="1:4" ht="20.25" customHeight="1">
      <c r="A24" s="11">
        <v>14</v>
      </c>
      <c r="B24" s="17" t="s">
        <v>137</v>
      </c>
      <c r="C24" s="30"/>
      <c r="D24" s="13"/>
    </row>
    <row r="25" spans="1:4" ht="20.25" customHeight="1">
      <c r="A25" s="11">
        <v>15</v>
      </c>
      <c r="B25" s="17" t="s">
        <v>138</v>
      </c>
      <c r="C25" s="30"/>
      <c r="D25" s="13"/>
    </row>
    <row r="26" spans="1:4" ht="20.25" customHeight="1">
      <c r="A26" s="11">
        <v>16</v>
      </c>
      <c r="B26" s="17" t="s">
        <v>139</v>
      </c>
      <c r="C26" s="30"/>
      <c r="D26" s="13"/>
    </row>
    <row r="27" spans="1:4" ht="20.25" customHeight="1">
      <c r="A27" s="11">
        <v>17</v>
      </c>
      <c r="B27" s="17" t="s">
        <v>140</v>
      </c>
      <c r="C27" s="30"/>
      <c r="D27" s="13"/>
    </row>
    <row r="28" spans="1:4" ht="20.25" customHeight="1">
      <c r="A28" s="9">
        <v>18</v>
      </c>
      <c r="B28" s="31" t="s">
        <v>141</v>
      </c>
      <c r="C28" s="28">
        <f>+C13-C20-C22</f>
        <v>713773100</v>
      </c>
      <c r="D28" s="28">
        <f>+D13</f>
        <v>-419577051.33999991</v>
      </c>
    </row>
    <row r="29" spans="1:4" ht="20.25" customHeight="1">
      <c r="A29" s="9">
        <v>19</v>
      </c>
      <c r="B29" s="17" t="s">
        <v>142</v>
      </c>
      <c r="C29" s="30">
        <v>71377300</v>
      </c>
      <c r="D29" s="13"/>
    </row>
    <row r="30" spans="1:4" ht="20.25" customHeight="1">
      <c r="A30" s="9">
        <v>20</v>
      </c>
      <c r="B30" s="31" t="s">
        <v>143</v>
      </c>
      <c r="C30" s="28">
        <f>+C28-C29</f>
        <v>642395800</v>
      </c>
      <c r="D30" s="28">
        <f>+D28</f>
        <v>-419577051.33999991</v>
      </c>
    </row>
    <row r="31" spans="1:4" ht="26.25" customHeight="1">
      <c r="A31" s="32">
        <v>21</v>
      </c>
      <c r="B31" s="31" t="s">
        <v>144</v>
      </c>
      <c r="C31" s="42"/>
      <c r="D31" s="42"/>
    </row>
    <row r="32" spans="1:4" ht="20.25" customHeight="1">
      <c r="A32" s="9">
        <v>22</v>
      </c>
      <c r="B32" s="31" t="s">
        <v>145</v>
      </c>
      <c r="C32" s="28">
        <f>+C30</f>
        <v>642395800</v>
      </c>
      <c r="D32" s="28">
        <f>+D30</f>
        <v>-419577051.33999991</v>
      </c>
    </row>
    <row r="33" spans="1:4" ht="20.25" customHeight="1">
      <c r="A33" s="9">
        <v>23</v>
      </c>
      <c r="B33" s="31" t="s">
        <v>146</v>
      </c>
      <c r="C33" s="13"/>
      <c r="D33" s="13"/>
    </row>
    <row r="34" spans="1:4" ht="28.5" customHeight="1">
      <c r="A34" s="73"/>
      <c r="B34" s="17" t="s">
        <v>147</v>
      </c>
      <c r="C34" s="13"/>
      <c r="D34" s="13"/>
    </row>
    <row r="35" spans="1:4" ht="20.25" customHeight="1">
      <c r="A35" s="73"/>
      <c r="B35" s="17" t="s">
        <v>148</v>
      </c>
      <c r="C35" s="17"/>
      <c r="D35" s="13"/>
    </row>
    <row r="36" spans="1:4" ht="20.25" customHeight="1">
      <c r="A36" s="73"/>
      <c r="B36" s="17" t="s">
        <v>149</v>
      </c>
      <c r="C36" s="17"/>
      <c r="D36" s="13"/>
    </row>
    <row r="37" spans="1:4" ht="20.25" customHeight="1">
      <c r="A37" s="9">
        <v>24</v>
      </c>
      <c r="B37" s="10" t="s">
        <v>150</v>
      </c>
      <c r="C37" s="13"/>
      <c r="D37" s="13"/>
    </row>
    <row r="38" spans="1:4" ht="20.25" customHeight="1">
      <c r="A38" s="9">
        <v>25</v>
      </c>
      <c r="B38" s="10" t="s">
        <v>151</v>
      </c>
      <c r="C38" s="28">
        <v>0</v>
      </c>
      <c r="D38" s="28">
        <v>0</v>
      </c>
    </row>
    <row r="39" spans="1:4" ht="20.25" customHeight="1">
      <c r="A39" s="6"/>
      <c r="B39" s="6"/>
      <c r="C39" s="6"/>
      <c r="D39" s="6"/>
    </row>
    <row r="40" spans="1:4" ht="20.25" customHeight="1">
      <c r="A40" s="6"/>
      <c r="B40" s="6"/>
      <c r="C40" s="6"/>
      <c r="D40" s="6"/>
    </row>
    <row r="41" spans="1:4" ht="20.25" customHeight="1">
      <c r="A41" s="6"/>
      <c r="B41" s="6"/>
      <c r="C41" s="6"/>
      <c r="D41" s="6"/>
    </row>
    <row r="42" spans="1:4" ht="20.25" customHeight="1">
      <c r="A42" s="6"/>
      <c r="B42" s="6" t="s">
        <v>120</v>
      </c>
      <c r="C42" s="6"/>
      <c r="D42" s="6"/>
    </row>
    <row r="43" spans="1:4" ht="20.25" customHeight="1">
      <c r="A43" s="6"/>
      <c r="B43" s="6"/>
      <c r="C43" s="6"/>
      <c r="D43" s="6"/>
    </row>
    <row r="44" spans="1:4" ht="20.25" customHeight="1">
      <c r="A44" s="6"/>
      <c r="B44" s="6" t="s">
        <v>121</v>
      </c>
      <c r="C44" s="6"/>
      <c r="D44" s="6"/>
    </row>
  </sheetData>
  <mergeCells count="10">
    <mergeCell ref="A34:A36"/>
    <mergeCell ref="D1:D2"/>
    <mergeCell ref="A4:D4"/>
    <mergeCell ref="A6:B6"/>
    <mergeCell ref="C6:D6"/>
    <mergeCell ref="A7:B7"/>
    <mergeCell ref="A9:A10"/>
    <mergeCell ref="B9:B10"/>
    <mergeCell ref="C9:C10"/>
    <mergeCell ref="D9:D10"/>
  </mergeCells>
  <dataValidations count="1">
    <dataValidation allowBlank="1" showErrorMessage="1" sqref="B1:D3 C6 C5:D5 C7:D44 B5:B44 A1:A44" xr:uid="{7F349A0E-7DC4-4A0C-AFAE-DEC6D3F8DE51}"/>
  </dataValidation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4C29-D5A1-46EF-8BFB-75F0D75000AD}">
  <dimension ref="A1:J36"/>
  <sheetViews>
    <sheetView workbookViewId="0">
      <selection activeCell="M18" sqref="M18"/>
    </sheetView>
  </sheetViews>
  <sheetFormatPr defaultRowHeight="15.75"/>
  <cols>
    <col min="2" max="2" width="41.125" customWidth="1"/>
    <col min="3" max="5" width="13.375" customWidth="1"/>
    <col min="6" max="6" width="17.375" customWidth="1"/>
    <col min="7" max="8" width="13.375" customWidth="1"/>
    <col min="9" max="9" width="18" customWidth="1"/>
    <col min="10" max="10" width="18.375" customWidth="1"/>
  </cols>
  <sheetData>
    <row r="1" spans="1:10">
      <c r="A1" s="25" t="s">
        <v>152</v>
      </c>
      <c r="B1" s="2"/>
      <c r="C1" s="2"/>
      <c r="D1" s="2"/>
      <c r="E1" s="2"/>
      <c r="F1" s="2"/>
      <c r="G1" s="2"/>
      <c r="H1" s="64" t="s">
        <v>2</v>
      </c>
      <c r="I1" s="64"/>
    </row>
    <row r="2" spans="1:10">
      <c r="A2" s="2"/>
      <c r="B2" s="2"/>
      <c r="C2" s="2"/>
      <c r="D2" s="2"/>
      <c r="E2" s="2"/>
      <c r="F2" s="2"/>
      <c r="G2" s="2"/>
      <c r="H2" s="64"/>
      <c r="I2" s="64"/>
    </row>
    <row r="3" spans="1:10">
      <c r="A3" s="6"/>
      <c r="B3" s="6"/>
      <c r="C3" s="6"/>
      <c r="D3" s="6"/>
      <c r="E3" s="6"/>
      <c r="F3" s="6"/>
      <c r="G3" s="6"/>
      <c r="H3" s="6"/>
      <c r="I3" s="6"/>
    </row>
    <row r="4" spans="1:10">
      <c r="A4" s="6"/>
      <c r="B4" s="6"/>
      <c r="C4" s="6"/>
      <c r="D4" s="6"/>
      <c r="E4" s="6"/>
      <c r="F4" s="6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 ht="16.5">
      <c r="A6" s="65" t="s">
        <v>153</v>
      </c>
      <c r="B6" s="65"/>
      <c r="C6" s="65"/>
      <c r="D6" s="65"/>
      <c r="E6" s="65"/>
      <c r="F6" s="65"/>
      <c r="G6" s="65"/>
      <c r="H6" s="65"/>
      <c r="I6" s="65"/>
    </row>
    <row r="7" spans="1:10" ht="18">
      <c r="A7" s="4"/>
      <c r="B7" s="4"/>
      <c r="C7" s="4"/>
      <c r="D7" s="4"/>
      <c r="E7" s="4"/>
      <c r="F7" s="4"/>
      <c r="G7" s="4"/>
      <c r="H7" s="4"/>
      <c r="I7" s="4"/>
    </row>
    <row r="8" spans="1:10">
      <c r="A8" s="74" t="s">
        <v>4</v>
      </c>
      <c r="B8" s="74"/>
      <c r="C8" s="33"/>
      <c r="D8" s="6"/>
      <c r="E8" s="6"/>
      <c r="F8" s="6"/>
      <c r="G8" s="6"/>
      <c r="H8" s="89" t="s">
        <v>5</v>
      </c>
      <c r="I8" s="89"/>
    </row>
    <row r="9" spans="1:10">
      <c r="A9" s="90" t="s">
        <v>154</v>
      </c>
      <c r="B9" s="90"/>
      <c r="C9" s="34"/>
      <c r="D9" s="6"/>
      <c r="E9" s="6"/>
      <c r="F9" s="6"/>
      <c r="G9" s="6"/>
      <c r="H9" s="6"/>
      <c r="I9" s="5"/>
    </row>
    <row r="10" spans="1:10">
      <c r="A10" s="6"/>
      <c r="B10" s="6"/>
      <c r="C10" s="6"/>
      <c r="D10" s="6"/>
      <c r="E10" s="6"/>
      <c r="F10" s="6"/>
      <c r="G10" s="6"/>
      <c r="H10" s="6"/>
      <c r="I10" s="35" t="s">
        <v>155</v>
      </c>
    </row>
    <row r="11" spans="1:10">
      <c r="A11" s="81" t="s">
        <v>8</v>
      </c>
      <c r="B11" s="83" t="s">
        <v>9</v>
      </c>
      <c r="C11" s="85" t="s">
        <v>156</v>
      </c>
      <c r="D11" s="86" t="s">
        <v>105</v>
      </c>
      <c r="E11" s="88" t="s">
        <v>107</v>
      </c>
      <c r="F11" s="88" t="s">
        <v>109</v>
      </c>
      <c r="G11" s="88" t="s">
        <v>219</v>
      </c>
      <c r="H11" s="88" t="s">
        <v>157</v>
      </c>
      <c r="I11" s="88" t="s">
        <v>115</v>
      </c>
      <c r="J11" s="91" t="s">
        <v>0</v>
      </c>
    </row>
    <row r="12" spans="1:10">
      <c r="A12" s="82"/>
      <c r="B12" s="84"/>
      <c r="C12" s="85"/>
      <c r="D12" s="87"/>
      <c r="E12" s="88"/>
      <c r="F12" s="88"/>
      <c r="G12" s="88"/>
      <c r="H12" s="88"/>
      <c r="I12" s="88"/>
      <c r="J12" s="91"/>
    </row>
    <row r="13" spans="1:10" ht="30" customHeight="1">
      <c r="A13" s="16">
        <v>1</v>
      </c>
      <c r="B13" s="38" t="s">
        <v>158</v>
      </c>
      <c r="C13" s="39"/>
      <c r="D13" s="39"/>
      <c r="E13" s="39"/>
      <c r="F13" s="39"/>
      <c r="G13" s="39"/>
      <c r="H13" s="39"/>
      <c r="I13" s="39"/>
      <c r="J13" s="55"/>
    </row>
    <row r="14" spans="1:10" ht="21.75" customHeight="1">
      <c r="A14" s="16">
        <f>+A13+1</f>
        <v>2</v>
      </c>
      <c r="B14" s="36" t="s">
        <v>159</v>
      </c>
      <c r="C14" s="40">
        <f>+Sheet2!C67</f>
        <v>17937300</v>
      </c>
      <c r="D14" s="40"/>
      <c r="E14" s="40"/>
      <c r="F14" s="40">
        <v>2521706000</v>
      </c>
      <c r="G14" s="40"/>
      <c r="H14" s="40"/>
      <c r="I14" s="37">
        <v>-5517116100</v>
      </c>
      <c r="J14" s="56">
        <v>-2977472800</v>
      </c>
    </row>
    <row r="15" spans="1:10" ht="21.75" customHeight="1">
      <c r="A15" s="16">
        <f t="shared" ref="A15:A19" si="0">+A14+1</f>
        <v>3</v>
      </c>
      <c r="B15" s="38" t="s">
        <v>145</v>
      </c>
      <c r="C15" s="39"/>
      <c r="D15" s="39"/>
      <c r="E15" s="39"/>
      <c r="F15" s="39"/>
      <c r="G15" s="39"/>
      <c r="H15" s="39"/>
      <c r="I15" s="39">
        <v>642395800</v>
      </c>
      <c r="J15" s="56">
        <f>+I15</f>
        <v>642395800</v>
      </c>
    </row>
    <row r="16" spans="1:10" ht="21.75" customHeight="1">
      <c r="A16" s="16">
        <f t="shared" si="0"/>
        <v>4</v>
      </c>
      <c r="B16" s="38" t="s">
        <v>160</v>
      </c>
      <c r="C16" s="39"/>
      <c r="D16" s="39"/>
      <c r="E16" s="39"/>
      <c r="F16" s="39"/>
      <c r="G16" s="39"/>
      <c r="H16" s="39"/>
      <c r="I16" s="39"/>
      <c r="J16" s="55"/>
    </row>
    <row r="17" spans="1:10" ht="21.75" customHeight="1">
      <c r="A17" s="16">
        <f t="shared" si="0"/>
        <v>5</v>
      </c>
      <c r="B17" s="38" t="s">
        <v>161</v>
      </c>
      <c r="C17" s="39"/>
      <c r="D17" s="39"/>
      <c r="E17" s="39"/>
      <c r="F17" s="39"/>
      <c r="G17" s="39"/>
      <c r="H17" s="39"/>
      <c r="I17" s="39"/>
      <c r="J17" s="55"/>
    </row>
    <row r="18" spans="1:10" ht="21.75" customHeight="1">
      <c r="A18" s="16">
        <f t="shared" si="0"/>
        <v>6</v>
      </c>
      <c r="B18" s="38" t="s">
        <v>162</v>
      </c>
      <c r="C18" s="39"/>
      <c r="D18" s="39"/>
      <c r="E18" s="39"/>
      <c r="F18" s="39"/>
      <c r="G18" s="39"/>
      <c r="H18" s="39"/>
      <c r="I18" s="39"/>
      <c r="J18" s="55"/>
    </row>
    <row r="19" spans="1:10" ht="21.75" customHeight="1">
      <c r="A19" s="16">
        <f t="shared" si="0"/>
        <v>7</v>
      </c>
      <c r="B19" s="38" t="s">
        <v>163</v>
      </c>
      <c r="C19" s="39"/>
      <c r="D19" s="39"/>
      <c r="E19" s="39"/>
      <c r="F19" s="39"/>
      <c r="G19" s="39"/>
      <c r="H19" s="39"/>
      <c r="I19" s="39"/>
      <c r="J19" s="55"/>
    </row>
    <row r="20" spans="1:10" ht="21.75" customHeight="1">
      <c r="A20" s="32">
        <f>+A19+1</f>
        <v>8</v>
      </c>
      <c r="B20" s="38" t="s">
        <v>214</v>
      </c>
      <c r="C20" s="39">
        <f>+C14</f>
        <v>17937300</v>
      </c>
      <c r="D20" s="39"/>
      <c r="E20" s="39"/>
      <c r="F20" s="39">
        <f>+F14</f>
        <v>2521706000</v>
      </c>
      <c r="G20" s="39"/>
      <c r="H20" s="39"/>
      <c r="I20" s="39">
        <f>+I14+I15</f>
        <v>-4874720300</v>
      </c>
      <c r="J20" s="39">
        <f>+J14+J15</f>
        <v>-2335077000</v>
      </c>
    </row>
    <row r="21" spans="1:10" ht="21.75" customHeight="1">
      <c r="A21" s="54">
        <v>8.1</v>
      </c>
      <c r="B21" s="38" t="s">
        <v>215</v>
      </c>
      <c r="C21" s="40">
        <f>+C20</f>
        <v>17937300</v>
      </c>
      <c r="D21" s="40"/>
      <c r="E21" s="40"/>
      <c r="F21" s="40">
        <f>+F20</f>
        <v>2521706000</v>
      </c>
      <c r="G21" s="40"/>
      <c r="H21" s="40"/>
      <c r="I21" s="40">
        <f>+I20</f>
        <v>-4874720300</v>
      </c>
      <c r="J21" s="40">
        <f>+J20</f>
        <v>-2335077000</v>
      </c>
    </row>
    <row r="22" spans="1:10" ht="21.75" customHeight="1">
      <c r="A22" s="54">
        <v>8.1999999999999993</v>
      </c>
      <c r="B22" s="38" t="s">
        <v>216</v>
      </c>
      <c r="C22" s="39"/>
      <c r="D22" s="39"/>
      <c r="E22" s="39"/>
      <c r="F22" s="39"/>
      <c r="G22" s="39"/>
      <c r="H22" s="39"/>
      <c r="I22" s="39"/>
      <c r="J22" s="39"/>
    </row>
    <row r="23" spans="1:10" ht="21.75" customHeight="1">
      <c r="A23" s="16">
        <v>9</v>
      </c>
      <c r="B23" s="38" t="str">
        <f>+B13</f>
        <v>Нягтлан бодох бүртгэлийн бодлогын өөрчлөлтийн нөлөө, алдааны залруулга</v>
      </c>
      <c r="C23" s="39"/>
      <c r="D23" s="39"/>
      <c r="E23" s="39"/>
      <c r="F23" s="39"/>
      <c r="G23" s="39"/>
      <c r="H23" s="39"/>
      <c r="I23" s="39"/>
      <c r="J23" s="39"/>
    </row>
    <row r="24" spans="1:10" ht="21.75" customHeight="1">
      <c r="A24" s="16">
        <f>+A23+1</f>
        <v>10</v>
      </c>
      <c r="B24" s="38" t="s">
        <v>159</v>
      </c>
      <c r="C24" s="40">
        <f>+C21</f>
        <v>17937300</v>
      </c>
      <c r="D24" s="40"/>
      <c r="E24" s="40"/>
      <c r="F24" s="40">
        <f>+F21</f>
        <v>2521706000</v>
      </c>
      <c r="G24" s="40"/>
      <c r="H24" s="40"/>
      <c r="I24" s="40">
        <f>+I21</f>
        <v>-4874720300</v>
      </c>
      <c r="J24" s="40">
        <f>+J21</f>
        <v>-2335077000</v>
      </c>
    </row>
    <row r="25" spans="1:10" ht="21.75" customHeight="1">
      <c r="A25" s="16">
        <f t="shared" ref="A25:A29" si="1">+A24+1</f>
        <v>11</v>
      </c>
      <c r="B25" s="38" t="s">
        <v>217</v>
      </c>
      <c r="C25" s="39"/>
      <c r="D25" s="39"/>
      <c r="E25" s="39"/>
      <c r="F25" s="39"/>
      <c r="G25" s="39"/>
      <c r="H25" s="39"/>
      <c r="I25" s="39">
        <v>-419577051.33999997</v>
      </c>
      <c r="J25" s="39">
        <f>+I25</f>
        <v>-419577051.33999997</v>
      </c>
    </row>
    <row r="26" spans="1:10" ht="21.75" customHeight="1">
      <c r="A26" s="16">
        <f t="shared" si="1"/>
        <v>12</v>
      </c>
      <c r="B26" s="38" t="s">
        <v>146</v>
      </c>
      <c r="C26" s="39"/>
      <c r="D26" s="39"/>
      <c r="E26" s="39"/>
      <c r="F26" s="39"/>
      <c r="G26" s="39"/>
      <c r="H26" s="39"/>
      <c r="I26" s="39"/>
      <c r="J26" s="55"/>
    </row>
    <row r="27" spans="1:10" ht="21.75" customHeight="1">
      <c r="A27" s="16">
        <f t="shared" si="1"/>
        <v>13</v>
      </c>
      <c r="B27" s="38" t="s">
        <v>161</v>
      </c>
      <c r="C27" s="39"/>
      <c r="D27" s="39"/>
      <c r="E27" s="39"/>
      <c r="F27" s="39"/>
      <c r="G27" s="39"/>
      <c r="H27" s="39"/>
      <c r="I27" s="39"/>
      <c r="J27" s="55"/>
    </row>
    <row r="28" spans="1:10" ht="21.75" customHeight="1">
      <c r="A28" s="16">
        <f t="shared" si="1"/>
        <v>14</v>
      </c>
      <c r="B28" s="38" t="s">
        <v>162</v>
      </c>
      <c r="C28" s="39"/>
      <c r="D28" s="39"/>
      <c r="E28" s="39"/>
      <c r="F28" s="39"/>
      <c r="G28" s="39"/>
      <c r="H28" s="39"/>
      <c r="I28" s="39"/>
      <c r="J28" s="55"/>
    </row>
    <row r="29" spans="1:10" ht="21.75" customHeight="1">
      <c r="A29" s="16">
        <f t="shared" si="1"/>
        <v>15</v>
      </c>
      <c r="B29" s="38" t="str">
        <f>+B19</f>
        <v>Дахин үнэлгээний нэмэгдлийн хэрэгжсэн дүн</v>
      </c>
      <c r="C29" s="39"/>
      <c r="D29" s="39"/>
      <c r="E29" s="39"/>
      <c r="F29" s="39"/>
      <c r="G29" s="39"/>
      <c r="H29" s="39"/>
      <c r="I29" s="39"/>
      <c r="J29" s="55"/>
    </row>
    <row r="30" spans="1:10" ht="21.75" customHeight="1">
      <c r="A30" s="16">
        <f>+A29+1</f>
        <v>16</v>
      </c>
      <c r="B30" s="36" t="s">
        <v>218</v>
      </c>
      <c r="C30" s="40">
        <f>+C21</f>
        <v>17937300</v>
      </c>
      <c r="D30" s="40"/>
      <c r="E30" s="40"/>
      <c r="F30" s="40">
        <f>+F24</f>
        <v>2521706000</v>
      </c>
      <c r="G30" s="40"/>
      <c r="H30" s="40"/>
      <c r="I30" s="40">
        <f>+I24+I25</f>
        <v>-5294297351.3400002</v>
      </c>
      <c r="J30" s="40">
        <f>+J24+J25</f>
        <v>-2754654051.3400002</v>
      </c>
    </row>
    <row r="31" spans="1:10">
      <c r="A31" s="6"/>
      <c r="B31" s="6"/>
      <c r="C31" s="6"/>
      <c r="D31" s="6"/>
      <c r="E31" s="6"/>
      <c r="F31" s="6"/>
      <c r="G31" s="6"/>
      <c r="H31" s="6"/>
      <c r="I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/>
      <c r="B34" s="6" t="s">
        <v>120</v>
      </c>
      <c r="C34" s="6"/>
      <c r="D34" s="6"/>
      <c r="E34" s="6"/>
      <c r="F34" s="6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 t="s">
        <v>121</v>
      </c>
      <c r="C36" s="6"/>
      <c r="D36" s="6"/>
      <c r="E36" s="6"/>
      <c r="F36" s="6"/>
      <c r="G36" s="6"/>
      <c r="H36" s="6"/>
      <c r="I36" s="6"/>
    </row>
  </sheetData>
  <mergeCells count="15">
    <mergeCell ref="F11:F12"/>
    <mergeCell ref="G11:G12"/>
    <mergeCell ref="H11:H12"/>
    <mergeCell ref="I11:I12"/>
    <mergeCell ref="J11:J12"/>
    <mergeCell ref="H1:I2"/>
    <mergeCell ref="A6:I6"/>
    <mergeCell ref="A8:B8"/>
    <mergeCell ref="H8:I8"/>
    <mergeCell ref="A9:B9"/>
    <mergeCell ref="A11:A12"/>
    <mergeCell ref="B11:B12"/>
    <mergeCell ref="C11:C12"/>
    <mergeCell ref="D11:D12"/>
    <mergeCell ref="E11:E12"/>
  </mergeCells>
  <dataValidations count="1">
    <dataValidation allowBlank="1" showErrorMessage="1" sqref="A1:I36 J20:J25 J30" xr:uid="{09006423-B508-4754-8181-1B052015C443}"/>
  </dataValidations>
  <pageMargins left="0.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88761-5E2A-445F-BD85-2DB744C1EF23}">
  <dimension ref="A1:C72"/>
  <sheetViews>
    <sheetView tabSelected="1" workbookViewId="0">
      <selection activeCell="G23" sqref="G23"/>
    </sheetView>
  </sheetViews>
  <sheetFormatPr defaultRowHeight="15.75"/>
  <cols>
    <col min="2" max="2" width="64.625" customWidth="1"/>
    <col min="3" max="3" width="26.25" customWidth="1"/>
  </cols>
  <sheetData>
    <row r="1" spans="1:3">
      <c r="A1" s="25" t="s">
        <v>164</v>
      </c>
      <c r="B1" s="2"/>
      <c r="C1" s="64" t="s">
        <v>2</v>
      </c>
    </row>
    <row r="2" spans="1:3">
      <c r="A2" s="2"/>
      <c r="B2" s="2"/>
      <c r="C2" s="64"/>
    </row>
    <row r="3" spans="1:3">
      <c r="A3" s="2"/>
      <c r="B3" s="2"/>
      <c r="C3" s="2"/>
    </row>
    <row r="4" spans="1:3" ht="16.5">
      <c r="A4" s="57" t="s">
        <v>165</v>
      </c>
      <c r="B4" s="57"/>
      <c r="C4" s="57"/>
    </row>
    <row r="5" spans="1:3" ht="18">
      <c r="A5" s="4"/>
      <c r="B5" s="4"/>
      <c r="C5" s="4"/>
    </row>
    <row r="6" spans="1:3">
      <c r="A6" s="74" t="s">
        <v>4</v>
      </c>
      <c r="B6" s="74"/>
      <c r="C6" s="41" t="s">
        <v>5</v>
      </c>
    </row>
    <row r="7" spans="1:3">
      <c r="A7" s="76" t="s">
        <v>6</v>
      </c>
      <c r="B7" s="76"/>
      <c r="C7" s="6"/>
    </row>
    <row r="8" spans="1:3">
      <c r="A8" s="6"/>
      <c r="B8" s="6"/>
      <c r="C8" s="7" t="s">
        <v>7</v>
      </c>
    </row>
    <row r="9" spans="1:3">
      <c r="A9" s="58" t="s">
        <v>8</v>
      </c>
      <c r="B9" s="60" t="s">
        <v>9</v>
      </c>
      <c r="C9" s="92" t="s">
        <v>166</v>
      </c>
    </row>
    <row r="10" spans="1:3">
      <c r="A10" s="59"/>
      <c r="B10" s="61"/>
      <c r="C10" s="93"/>
    </row>
    <row r="11" spans="1:3">
      <c r="A11" s="9">
        <v>1</v>
      </c>
      <c r="B11" s="10" t="s">
        <v>167</v>
      </c>
      <c r="C11" s="42"/>
    </row>
    <row r="12" spans="1:3">
      <c r="A12" s="11">
        <v>1.1000000000000001</v>
      </c>
      <c r="B12" s="12" t="s">
        <v>168</v>
      </c>
      <c r="C12" s="14"/>
    </row>
    <row r="13" spans="1:3">
      <c r="A13" s="94"/>
      <c r="B13" s="12" t="s">
        <v>169</v>
      </c>
      <c r="C13" s="43"/>
    </row>
    <row r="14" spans="1:3">
      <c r="A14" s="95"/>
      <c r="B14" s="12" t="s">
        <v>170</v>
      </c>
      <c r="C14" s="43"/>
    </row>
    <row r="15" spans="1:3">
      <c r="A15" s="95"/>
      <c r="B15" s="12" t="s">
        <v>171</v>
      </c>
      <c r="C15" s="43"/>
    </row>
    <row r="16" spans="1:3">
      <c r="A16" s="95"/>
      <c r="B16" s="12" t="s">
        <v>172</v>
      </c>
      <c r="C16" s="43"/>
    </row>
    <row r="17" spans="1:3">
      <c r="A17" s="95"/>
      <c r="B17" s="12" t="s">
        <v>173</v>
      </c>
      <c r="C17" s="43"/>
    </row>
    <row r="18" spans="1:3">
      <c r="A18" s="96"/>
      <c r="B18" s="12" t="s">
        <v>174</v>
      </c>
      <c r="C18" s="43"/>
    </row>
    <row r="19" spans="1:3">
      <c r="A19" s="11">
        <v>1.2</v>
      </c>
      <c r="B19" s="12" t="s">
        <v>175</v>
      </c>
      <c r="C19" s="14"/>
    </row>
    <row r="20" spans="1:3">
      <c r="A20" s="97"/>
      <c r="B20" s="12" t="s">
        <v>176</v>
      </c>
      <c r="C20" s="43"/>
    </row>
    <row r="21" spans="1:3" ht="17.25" customHeight="1">
      <c r="A21" s="98"/>
      <c r="B21" s="17" t="s">
        <v>177</v>
      </c>
      <c r="C21" s="43"/>
    </row>
    <row r="22" spans="1:3" ht="17.25" customHeight="1">
      <c r="A22" s="98"/>
      <c r="B22" s="17" t="s">
        <v>178</v>
      </c>
      <c r="C22" s="43"/>
    </row>
    <row r="23" spans="1:3" ht="17.25" customHeight="1">
      <c r="A23" s="98"/>
      <c r="B23" s="17" t="s">
        <v>179</v>
      </c>
      <c r="C23" s="43"/>
    </row>
    <row r="24" spans="1:3" ht="17.25" customHeight="1">
      <c r="A24" s="98"/>
      <c r="B24" s="17" t="s">
        <v>180</v>
      </c>
      <c r="C24" s="43"/>
    </row>
    <row r="25" spans="1:3" ht="17.25" customHeight="1">
      <c r="A25" s="98"/>
      <c r="B25" s="17" t="s">
        <v>181</v>
      </c>
      <c r="C25" s="43"/>
    </row>
    <row r="26" spans="1:3" ht="17.25" customHeight="1">
      <c r="A26" s="98"/>
      <c r="B26" s="17" t="s">
        <v>182</v>
      </c>
      <c r="C26" s="43"/>
    </row>
    <row r="27" spans="1:3" ht="17.25" customHeight="1">
      <c r="A27" s="98"/>
      <c r="B27" s="17" t="s">
        <v>183</v>
      </c>
      <c r="C27" s="43"/>
    </row>
    <row r="28" spans="1:3" ht="17.25" customHeight="1">
      <c r="A28" s="98"/>
      <c r="B28" s="17" t="s">
        <v>184</v>
      </c>
      <c r="C28" s="43"/>
    </row>
    <row r="29" spans="1:3" ht="30.75" customHeight="1">
      <c r="A29" s="32">
        <v>1.3</v>
      </c>
      <c r="B29" s="44" t="s">
        <v>185</v>
      </c>
      <c r="C29" s="45">
        <v>0</v>
      </c>
    </row>
    <row r="30" spans="1:3" ht="30.75" customHeight="1">
      <c r="A30" s="32">
        <v>2</v>
      </c>
      <c r="B30" s="44" t="s">
        <v>186</v>
      </c>
      <c r="C30" s="14"/>
    </row>
    <row r="31" spans="1:3">
      <c r="A31" s="11">
        <v>2.1</v>
      </c>
      <c r="B31" s="12" t="s">
        <v>168</v>
      </c>
      <c r="C31" s="14"/>
    </row>
    <row r="32" spans="1:3" ht="15.75" customHeight="1">
      <c r="A32" s="94"/>
      <c r="B32" s="17" t="s">
        <v>187</v>
      </c>
      <c r="C32" s="43"/>
    </row>
    <row r="33" spans="1:3" ht="15.75" customHeight="1">
      <c r="A33" s="95"/>
      <c r="B33" s="17" t="s">
        <v>188</v>
      </c>
      <c r="C33" s="43"/>
    </row>
    <row r="34" spans="1:3" ht="15.75" customHeight="1">
      <c r="A34" s="95"/>
      <c r="B34" s="17" t="s">
        <v>189</v>
      </c>
      <c r="C34" s="43"/>
    </row>
    <row r="35" spans="1:3" ht="15.75" customHeight="1">
      <c r="A35" s="95"/>
      <c r="B35" s="17" t="s">
        <v>190</v>
      </c>
      <c r="C35" s="43"/>
    </row>
    <row r="36" spans="1:3" ht="15.75" customHeight="1">
      <c r="A36" s="95"/>
      <c r="B36" s="12" t="s">
        <v>191</v>
      </c>
      <c r="C36" s="43"/>
    </row>
    <row r="37" spans="1:3" ht="15.75" customHeight="1">
      <c r="A37" s="95"/>
      <c r="B37" s="12" t="s">
        <v>192</v>
      </c>
      <c r="C37" s="43"/>
    </row>
    <row r="38" spans="1:3" ht="15.75" customHeight="1">
      <c r="A38" s="95"/>
      <c r="B38" s="12" t="s">
        <v>193</v>
      </c>
      <c r="C38" s="43"/>
    </row>
    <row r="39" spans="1:3" ht="15.75" customHeight="1">
      <c r="A39" s="96"/>
      <c r="B39" s="10"/>
      <c r="C39" s="14"/>
    </row>
    <row r="40" spans="1:3" ht="15.75" customHeight="1">
      <c r="A40" s="11">
        <v>2.2000000000000002</v>
      </c>
      <c r="B40" s="12" t="s">
        <v>175</v>
      </c>
      <c r="C40" s="14"/>
    </row>
    <row r="41" spans="1:3" ht="15.75" customHeight="1">
      <c r="A41" s="94"/>
      <c r="B41" s="12" t="s">
        <v>194</v>
      </c>
      <c r="C41" s="43"/>
    </row>
    <row r="42" spans="1:3" ht="15.75" customHeight="1">
      <c r="A42" s="95"/>
      <c r="B42" s="12" t="s">
        <v>195</v>
      </c>
      <c r="C42" s="43"/>
    </row>
    <row r="43" spans="1:3" ht="15.75" customHeight="1">
      <c r="A43" s="95"/>
      <c r="B43" s="12" t="s">
        <v>196</v>
      </c>
      <c r="C43" s="43"/>
    </row>
    <row r="44" spans="1:3" ht="15.75" customHeight="1">
      <c r="A44" s="95"/>
      <c r="B44" s="12" t="s">
        <v>197</v>
      </c>
      <c r="C44" s="43"/>
    </row>
    <row r="45" spans="1:3" ht="15.75" customHeight="1">
      <c r="A45" s="95"/>
      <c r="B45" s="12" t="s">
        <v>198</v>
      </c>
      <c r="C45" s="43"/>
    </row>
    <row r="46" spans="1:3" ht="15.75" customHeight="1">
      <c r="A46" s="96"/>
      <c r="B46" s="10"/>
      <c r="C46" s="14"/>
    </row>
    <row r="47" spans="1:3" ht="34.5" customHeight="1">
      <c r="A47" s="9">
        <v>2.2999999999999998</v>
      </c>
      <c r="B47" s="31" t="s">
        <v>199</v>
      </c>
      <c r="C47" s="45">
        <v>0</v>
      </c>
    </row>
    <row r="48" spans="1:3" ht="21" customHeight="1">
      <c r="A48" s="9">
        <v>3</v>
      </c>
      <c r="B48" s="10" t="s">
        <v>200</v>
      </c>
      <c r="C48" s="45"/>
    </row>
    <row r="49" spans="1:3" ht="21" customHeight="1">
      <c r="A49" s="9">
        <v>3.1</v>
      </c>
      <c r="B49" s="12" t="s">
        <v>168</v>
      </c>
      <c r="C49" s="14"/>
    </row>
    <row r="50" spans="1:3" ht="21" customHeight="1">
      <c r="A50" s="46"/>
      <c r="B50" s="12" t="s">
        <v>201</v>
      </c>
      <c r="C50" s="43"/>
    </row>
    <row r="51" spans="1:3" ht="27" customHeight="1">
      <c r="A51" s="47"/>
      <c r="B51" s="17" t="s">
        <v>202</v>
      </c>
      <c r="C51" s="43"/>
    </row>
    <row r="52" spans="1:3" ht="21" customHeight="1">
      <c r="A52" s="48"/>
      <c r="B52" s="12" t="s">
        <v>203</v>
      </c>
      <c r="C52" s="43"/>
    </row>
    <row r="53" spans="1:3" ht="21" customHeight="1">
      <c r="A53" s="57" t="s">
        <v>204</v>
      </c>
      <c r="B53" s="57"/>
      <c r="C53" s="57"/>
    </row>
    <row r="54" spans="1:3" ht="21" customHeight="1">
      <c r="A54" s="49"/>
      <c r="B54" s="6"/>
      <c r="C54" s="6"/>
    </row>
    <row r="55" spans="1:3" ht="21" customHeight="1">
      <c r="A55" s="58" t="s">
        <v>8</v>
      </c>
      <c r="B55" s="60" t="s">
        <v>9</v>
      </c>
      <c r="C55" s="99" t="s">
        <v>166</v>
      </c>
    </row>
    <row r="56" spans="1:3" ht="21" customHeight="1">
      <c r="A56" s="59"/>
      <c r="B56" s="61"/>
      <c r="C56" s="100"/>
    </row>
    <row r="57" spans="1:3" ht="21" customHeight="1">
      <c r="A57" s="9">
        <v>3.2</v>
      </c>
      <c r="B57" s="12" t="s">
        <v>175</v>
      </c>
      <c r="C57" s="50"/>
    </row>
    <row r="58" spans="1:3" ht="21" customHeight="1">
      <c r="A58" s="94"/>
      <c r="B58" s="12" t="s">
        <v>205</v>
      </c>
      <c r="C58" s="43"/>
    </row>
    <row r="59" spans="1:3" ht="21" customHeight="1">
      <c r="A59" s="95"/>
      <c r="B59" s="12" t="s">
        <v>206</v>
      </c>
      <c r="C59" s="43"/>
    </row>
    <row r="60" spans="1:3" ht="21" customHeight="1">
      <c r="A60" s="95"/>
      <c r="B60" s="12" t="s">
        <v>207</v>
      </c>
      <c r="C60" s="43"/>
    </row>
    <row r="61" spans="1:3" ht="21" customHeight="1">
      <c r="A61" s="95"/>
      <c r="B61" s="12" t="s">
        <v>208</v>
      </c>
      <c r="C61" s="43"/>
    </row>
    <row r="62" spans="1:3" ht="21" customHeight="1">
      <c r="A62" s="96"/>
      <c r="B62" s="12" t="s">
        <v>209</v>
      </c>
      <c r="C62" s="43"/>
    </row>
    <row r="63" spans="1:3" ht="40.5" customHeight="1">
      <c r="A63" s="9">
        <v>3.3</v>
      </c>
      <c r="B63" s="31" t="s">
        <v>210</v>
      </c>
      <c r="C63" s="45"/>
    </row>
    <row r="64" spans="1:3" ht="21" customHeight="1">
      <c r="A64" s="9">
        <v>4</v>
      </c>
      <c r="B64" s="10" t="s">
        <v>211</v>
      </c>
      <c r="C64" s="45"/>
    </row>
    <row r="65" spans="1:3" ht="21" customHeight="1">
      <c r="A65" s="9">
        <v>5</v>
      </c>
      <c r="B65" s="10" t="s">
        <v>212</v>
      </c>
      <c r="C65" s="45">
        <f>+Sheet2!C14</f>
        <v>54300</v>
      </c>
    </row>
    <row r="66" spans="1:3" ht="21" customHeight="1">
      <c r="A66" s="9">
        <v>6</v>
      </c>
      <c r="B66" s="10" t="s">
        <v>213</v>
      </c>
      <c r="C66" s="45">
        <f>+C65</f>
        <v>54300</v>
      </c>
    </row>
    <row r="67" spans="1:3">
      <c r="A67" s="6"/>
      <c r="B67" s="6"/>
      <c r="C67" s="51"/>
    </row>
    <row r="68" spans="1:3">
      <c r="A68" s="6"/>
      <c r="B68" s="6"/>
      <c r="C68" s="52"/>
    </row>
    <row r="69" spans="1:3">
      <c r="A69" s="6"/>
      <c r="B69" s="6"/>
      <c r="C69" s="52"/>
    </row>
    <row r="70" spans="1:3">
      <c r="A70" s="6"/>
      <c r="B70" s="6" t="s">
        <v>120</v>
      </c>
      <c r="C70" s="6"/>
    </row>
    <row r="71" spans="1:3">
      <c r="A71" s="6"/>
      <c r="B71" s="6"/>
      <c r="C71" s="6"/>
    </row>
    <row r="72" spans="1:3">
      <c r="A72" s="6"/>
      <c r="B72" s="6" t="s">
        <v>121</v>
      </c>
      <c r="C72" s="6"/>
    </row>
  </sheetData>
  <mergeCells count="16">
    <mergeCell ref="A58:A62"/>
    <mergeCell ref="A13:A18"/>
    <mergeCell ref="A20:A28"/>
    <mergeCell ref="A32:A39"/>
    <mergeCell ref="A41:A46"/>
    <mergeCell ref="A53:C53"/>
    <mergeCell ref="A55:A56"/>
    <mergeCell ref="B55:B56"/>
    <mergeCell ref="C55:C56"/>
    <mergeCell ref="C1:C2"/>
    <mergeCell ref="A4:C4"/>
    <mergeCell ref="A6:B6"/>
    <mergeCell ref="A7:B7"/>
    <mergeCell ref="A9:A10"/>
    <mergeCell ref="B9:B10"/>
    <mergeCell ref="C9:C10"/>
  </mergeCells>
  <dataValidations count="1">
    <dataValidation allowBlank="1" showErrorMessage="1" sqref="A1:C72" xr:uid="{2E874A94-DDE2-46F5-81AC-F1D22D7F402E}"/>
  </dataValidations>
  <pageMargins left="0.7" right="0.7" top="0.75" bottom="0.75" header="0.3" footer="0.3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ADMIN</cp:lastModifiedBy>
  <cp:lastPrinted>2024-03-27T11:26:34Z</cp:lastPrinted>
  <dcterms:created xsi:type="dcterms:W3CDTF">2023-12-19T03:34:36Z</dcterms:created>
  <dcterms:modified xsi:type="dcterms:W3CDTF">2024-03-28T09:08:08Z</dcterms:modified>
</cp:coreProperties>
</file>