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17910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<sst xmlns="http://schemas.openxmlformats.org/spreadsheetml/2006/main" count="397" uniqueCount="295">
  <si>
    <t xml:space="preserve">Байгууллагын нэр: Сэнтрал экспесс Си Ви Эс </t>
  </si>
  <si>
    <t>Регистр: 06155804</t>
  </si>
  <si>
    <t>САНХҮҮ БАЙДЛЫН ТАЙЛАН</t>
  </si>
  <si>
    <t>№</t>
  </si>
  <si>
    <t>Үзүүлэлт</t>
  </si>
  <si>
    <t>Эхний үлдэгдэл</t>
  </si>
  <si>
    <t>Эцсийн үлдэгдэл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</si>
  <si>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</si>
  <si>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</si>
  <si>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</si>
  <si>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</si>
  <si>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</si>
  <si>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</si>
  <si>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</si>
  <si>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</si>
  <si>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</si>
  <si>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</si>
  <si>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</si>
  <si>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</si>
  <si>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</si>
  <si>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</si>
  <si>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</si>
  <si>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</si>
  <si>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</si>
  <si>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</si>
  <si>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</si>
  <si>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</si>
  <si>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</si>
  <si>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</si>
  <si>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</si>
  <si>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</si>
  <si>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</si>
  <si>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</si>
  <si>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</si>
  <si>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</si>
  <si>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</si>
  <si>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</si>
  <si>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</si>
  <si>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</si>
  <si>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</si>
  <si>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</si>
  <si>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</si>
  <si>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</si>
  <si>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</si>
  <si>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</si>
  <si>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</si>
  <si>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</si>
  <si>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</si>
  <si>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</si>
  <si>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</si>
  <si>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</si>
  <si>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</si>
  <si>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</si>
  <si>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</si>
  <si>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</si>
  <si>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</si>
  <si>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</si>
  <si>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</si>
  <si>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</si>
  <si>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</si>
  <si>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</si>
  <si>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</si>
  <si>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</si>
  <si>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</si>
  <si>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</si>
  <si>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</si>
  <si>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</si>
  <si>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</si>
  <si>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</si>
  <si>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</si>
  <si>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</si>
  <si>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</si>
  <si>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</si>
  <si>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</si>
  <si>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</si>
  <si>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</si>
  <si>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</si>
  <si>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</si>
  <si>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</si>
  <si>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</si>
  <si>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</si>
  <si>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</si>
  <si>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</si>
  <si>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</si>
  <si>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</si>
  <si>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</si>
  <si>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</si>
  <si>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</si>
  <si>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</si>
  <si>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</si>
  <si>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</si>
  <si>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</si>
  <si>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</si>
  <si>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</si>
  <si>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</si>
  <si>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</si>
  <si>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</si>
  <si>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</si>
  <si>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</si>
  <si>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</si>
  <si>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</si>
  <si>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/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</si>
  <si>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</si>
  <si>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</si>
  <si>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</si>
  <si>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</si>
  <si>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</si>
  <si>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</si>
  <si>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</si>
  <si>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</si>
  <si>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</si>
  <si>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</si>
  <si>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</si>
  <si>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</si>
  <si>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</si>
  <si>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</si>
  <si>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</si>
  <si>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</si>
  <si>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</si>
  <si>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</si>
  <si>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</si>
  <si>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</si>
  <si>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</si>
  <si>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</si>
  <si>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</si>
  <si>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Толгой компанийн хувьцаа эзэмшигчдэд ногдох</t>
  </si>
  <si>
    <t xml:space="preserve">  2.3.12</t>
  </si>
  <si>
    <t>Хяналтын эрхгүй хувь оролцоонд ногдох</t>
  </si>
  <si>
    <t xml:space="preserve">  2.3.13</t>
  </si>
  <si>
    <t>Эздийн өмчийн дүн</t>
  </si>
  <si>
    <t xml:space="preserve"> 2.4</t>
  </si>
  <si>
    <t>Өр төлбөр ба эздийн өмчийн дүн</t>
  </si>
  <si>
    <t>Захирал ....................... /Г.Чинзориг/</t>
  </si>
  <si>
    <t>ОРЛОГЫН ДЭЛГЭРЭНГҮЙ ТАЙЛАН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</si>
  <si>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</si>
  <si>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</si>
  <si>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</si>
  <si>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</si>
  <si>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</si>
  <si>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</si>
  <si>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</si>
  <si>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</si>
  <si>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</si>
  <si>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</si>
  <si>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</si>
  <si>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</si>
  <si>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</si>
  <si>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</si>
  <si>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</si>
  <si>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</si>
  <si>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</si>
  <si>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</si>
  <si>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</si>
  <si>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</si>
  <si>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</si>
  <si>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</si>
  <si>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</si>
  <si>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</si>
  <si>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</si>
  <si>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</si>
  <si>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</si>
  <si>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</si>
  <si>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</si>
  <si>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</si>
  <si>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</si>
  <si>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</si>
  <si>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</si>
  <si>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Толгой компанид хамаарах хараат компанийн ашиг, алдагдал</t>
  </si>
  <si>
    <t xml:space="preserve"> 18</t>
  </si>
  <si>
    <t>Толгой компанид хамаарах хамтарсан үйлдвэрийн ашиг, алдагдал</t>
  </si>
  <si>
    <t xml:space="preserve"> 19</t>
  </si>
  <si>
    <t>Бусад ашиг ( алдагдал)</t>
  </si>
  <si>
    <t>20</t>
  </si>
  <si>
    <t>Татвар төлөхийн өмнөх  ашиг (алдагдал)</t>
  </si>
  <si>
    <t xml:space="preserve"> 21</t>
  </si>
  <si>
    <t>Орлогын татварын зардал</t>
  </si>
  <si>
    <t>22</t>
  </si>
  <si>
    <t>Татварын дараахь ашиг (алдагдал)</t>
  </si>
  <si>
    <t xml:space="preserve"> 23</t>
  </si>
  <si>
    <t>Зогсоосон үйл ажиллагааны татварын дараах ашиг (алдагдал)</t>
  </si>
  <si>
    <t>24</t>
  </si>
  <si>
    <t>Тайлант үеийн цэвэр ашиг ( алдагдал)</t>
  </si>
  <si>
    <t>24.1</t>
  </si>
  <si>
    <t>Толгой компанийн хувьцаа эзэмшигчид</t>
  </si>
  <si>
    <t>24.2</t>
  </si>
  <si>
    <t>Хяналтын эрхгүй хувь оролцоо</t>
  </si>
  <si>
    <t>25</t>
  </si>
  <si>
    <t>Бусад дэлгэрэнгүй орлого</t>
  </si>
  <si>
    <t xml:space="preserve"> 25.1</t>
  </si>
  <si>
    <t>Хөрөнгийн дахин үнэлгээний нэмэгдлийн зөрүү</t>
  </si>
  <si>
    <t xml:space="preserve"> 25.2</t>
  </si>
  <si>
    <t>Гадаад валютын хөрвүүлэлтийн зөрүү</t>
  </si>
  <si>
    <t xml:space="preserve"> 25.3</t>
  </si>
  <si>
    <t>Бусад  олз (гарз)</t>
  </si>
  <si>
    <t xml:space="preserve"> 25.4</t>
  </si>
  <si>
    <t>Бусад дэлгэрэнгүй орлогын дүн</t>
  </si>
  <si>
    <t xml:space="preserve"> 25.4.1</t>
  </si>
  <si>
    <t xml:space="preserve"> 25.4.2</t>
  </si>
  <si>
    <t>26</t>
  </si>
  <si>
    <t>Орлогын нийт дүн</t>
  </si>
  <si>
    <t xml:space="preserve"> 27</t>
  </si>
  <si>
    <t>Нэгж хувьцаанд ногдох суурь ашиг (алдагдал)</t>
  </si>
  <si>
    <t>ӨМЧИЙН ӨӨРЧЛӨЛТИЙН ТАЙЛАН</t>
  </si>
  <si>
    <t>Нийт дүн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</si>
  <si>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</si>
  <si>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</si>
  <si>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</si>
  <si>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</si>
  <si>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</si>
  <si>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4</t>
  </si>
  <si>
    <t>5</t>
  </si>
  <si>
    <t>Өмчид гарсан өөрчлөлт</t>
  </si>
  <si>
    <t>6</t>
  </si>
  <si>
    <t>Зарласан ногдол ашиг</t>
  </si>
  <si>
    <t>7</t>
  </si>
  <si>
    <t>Дахин үнэлгээний нэмэгдлийн хэрэгжсэн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</si>
  <si>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</si>
  <si>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</si>
  <si>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</si>
  <si>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</si>
  <si>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</si>
  <si>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</si>
  <si>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</si>
  <si>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</si>
  <si>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</si>
  <si>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</si>
  <si>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</si>
  <si>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</si>
  <si>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</si>
  <si>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</si>
  <si>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</si>
  <si>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</si>
  <si>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</si>
  <si>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</si>
  <si>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</si>
  <si>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</si>
  <si>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</si>
  <si>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</si>
  <si>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</si>
  <si>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</si>
  <si>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</si>
  <si>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</si>
  <si>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</si>
  <si>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</si>
  <si>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</si>
  <si>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</si>
  <si>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</si>
  <si>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</si>
  <si>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</si>
  <si>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</si>
  <si>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</si>
  <si>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</si>
  <si>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</si>
  <si>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</si>
  <si>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</si>
  <si>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</si>
  <si>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</si>
  <si>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</si>
  <si>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</si>
  <si>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</si>
  <si>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</si>
  <si>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</si>
  <si>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</si>
  <si>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</si>
  <si>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</si>
  <si>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</si>
  <si>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</si>
  <si>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</si>
  <si>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</si>
  <si>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</si>
  <si>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</si>
  <si>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</si>
  <si>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>Хт-оор авсан мөнгө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</si>
  <si>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</si>
  <si>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</si>
  <si>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</si>
  <si>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</si>
  <si>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</si>
  <si>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</si>
  <si>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</si>
  <si>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</si>
  <si>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</si>
  <si>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</si>
  <si>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>ХТ-оор төлсөн мөнгө</t>
  </si>
  <si>
    <t xml:space="preserve"> 3.3</t>
  </si>
  <si>
    <t>Санхүүгийн үйл ажиллагааны цэвэр мөнгөн гүйлгээний дүн</t>
  </si>
  <si>
    <t>Валютын ханшийн зөрүү</t>
  </si>
  <si>
    <t xml:space="preserve"> 4.1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</si>
  <si>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</si>
  <si>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</si>
  <si>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</si>
  <si>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Нягтлан бодогч ....................... /С.Оюунжаргал/</t>
  </si>
  <si>
    <t>Бусад эргэлтийн бус УТТ</t>
  </si>
  <si>
    <t>мян.төгрөгөөр</t>
  </si>
  <si>
    <t>мян. Төгрөгөөр</t>
  </si>
</sst>
</file>

<file path=xl/styles.xml><?xml version="1.0" encoding="utf-8"?>
<styleSheet xmlns="http://schemas.openxmlformats.org/spreadsheetml/2006/main">
  <numFmts count="18">
    <numFmt numFmtId="5" formatCode="&quot;₮&quot;\ #,##0;\-&quot;₮&quot;\ #,##0"/>
    <numFmt numFmtId="6" formatCode="&quot;₮&quot;\ #,##0;[Red]\-&quot;₮&quot;\ #,##0"/>
    <numFmt numFmtId="7" formatCode="&quot;₮&quot;\ #,##0.00;\-&quot;₮&quot;\ #,##0.00"/>
    <numFmt numFmtId="8" formatCode="&quot;₮&quot;\ #,##0.00;[Red]\-&quot;₮&quot;\ #,##0.00"/>
    <numFmt numFmtId="42" formatCode="_-&quot;₮&quot;\ * #,##0_-;\-&quot;₮&quot;\ * #,##0_-;_-&quot;₮&quot;\ * &quot;-&quot;_-;_-@_-"/>
    <numFmt numFmtId="41" formatCode="_-* #,##0_-;\-* #,##0_-;_-* &quot;-&quot;_-;_-@_-"/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171" fontId="3" fillId="0" borderId="10" xfId="42" applyFont="1" applyBorder="1" applyAlignment="1">
      <alignment horizontal="right" vertical="center" wrapText="1"/>
    </xf>
    <xf numFmtId="171" fontId="0" fillId="0" borderId="0" xfId="42" applyFont="1" applyAlignment="1">
      <alignment/>
    </xf>
    <xf numFmtId="171" fontId="3" fillId="0" borderId="0" xfId="42" applyFont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left" vertical="center" wrapText="1"/>
    </xf>
    <xf numFmtId="173" fontId="0" fillId="0" borderId="10" xfId="0" applyNumberFormat="1" applyFont="1" applyBorder="1" applyAlignment="1">
      <alignment horizontal="right" vertical="center" wrapText="1"/>
    </xf>
    <xf numFmtId="172" fontId="2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3" fontId="0" fillId="0" borderId="10" xfId="0" applyNumberFormat="1" applyFont="1" applyFill="1" applyBorder="1" applyAlignment="1">
      <alignment horizontal="right" vertical="center" wrapText="1"/>
    </xf>
    <xf numFmtId="173" fontId="0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0" fillId="0" borderId="0" xfId="42" applyFont="1" applyAlignment="1">
      <alignment vertical="top" wrapText="1"/>
    </xf>
    <xf numFmtId="171" fontId="20" fillId="0" borderId="10" xfId="42" applyFont="1" applyBorder="1" applyAlignment="1">
      <alignment horizontal="center" vertical="center" wrapText="1"/>
    </xf>
    <xf numFmtId="171" fontId="0" fillId="0" borderId="10" xfId="42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3"/>
  <sheetViews>
    <sheetView tabSelected="1" zoomScalePageLayoutView="0" workbookViewId="0" topLeftCell="A42">
      <selection activeCell="L45" sqref="L45"/>
    </sheetView>
  </sheetViews>
  <sheetFormatPr defaultColWidth="9.140625" defaultRowHeight="12.75"/>
  <cols>
    <col min="1" max="2" width="9.140625" style="11" customWidth="1"/>
    <col min="3" max="3" width="33.140625" style="11" customWidth="1"/>
    <col min="4" max="19" width="17.57421875" style="11" customWidth="1"/>
    <col min="20" max="16384" width="9.140625" style="11" customWidth="1"/>
  </cols>
  <sheetData>
    <row r="1" ht="12.75">
      <c r="A1" s="10" t="s">
        <v>0</v>
      </c>
    </row>
    <row r="2" ht="12.75">
      <c r="A2" s="10" t="s">
        <v>1</v>
      </c>
    </row>
    <row r="3" ht="12.75">
      <c r="B3" s="10" t="s">
        <v>2</v>
      </c>
    </row>
    <row r="4" spans="4:5" ht="12.75">
      <c r="D4" s="12"/>
      <c r="E4" s="12" t="s">
        <v>293</v>
      </c>
    </row>
    <row r="5" spans="2:5" ht="12.75">
      <c r="B5" s="14" t="s">
        <v>3</v>
      </c>
      <c r="C5" s="14" t="s">
        <v>4</v>
      </c>
      <c r="D5" s="14" t="s">
        <v>5</v>
      </c>
      <c r="E5" s="14" t="s">
        <v>6</v>
      </c>
    </row>
    <row r="6" spans="2:5" ht="12.75">
      <c r="B6" s="15" t="s">
        <v>7</v>
      </c>
      <c r="C6" s="17" t="s">
        <v>8</v>
      </c>
      <c r="D6" s="16">
        <v>0</v>
      </c>
      <c r="E6" s="16">
        <v>0</v>
      </c>
    </row>
    <row r="7" spans="2:5" ht="12.75">
      <c r="B7" s="15" t="s">
        <v>9</v>
      </c>
      <c r="C7" s="17" t="s">
        <v>10</v>
      </c>
      <c r="D7" s="16">
        <v>0</v>
      </c>
      <c r="E7" s="16">
        <v>0</v>
      </c>
    </row>
    <row r="8" spans="2:5" ht="12.75">
      <c r="B8" s="15" t="s">
        <v>11</v>
      </c>
      <c r="C8" s="15" t="s">
        <v>12</v>
      </c>
      <c r="D8" s="16">
        <v>4280724.94542</v>
      </c>
      <c r="E8" s="16">
        <v>2980584.85622</v>
      </c>
    </row>
    <row r="9" spans="2:5" ht="12.75">
      <c r="B9" s="15" t="s">
        <v>13</v>
      </c>
      <c r="C9" s="15" t="s">
        <v>14</v>
      </c>
      <c r="D9" s="19">
        <v>486024.01375</v>
      </c>
      <c r="E9" s="16">
        <v>653739.01567</v>
      </c>
    </row>
    <row r="10" spans="2:5" ht="12.75">
      <c r="B10" s="15" t="s">
        <v>15</v>
      </c>
      <c r="C10" s="15" t="s">
        <v>16</v>
      </c>
      <c r="D10" s="16">
        <v>3170829.46819</v>
      </c>
      <c r="E10" s="16">
        <v>2043607.23453</v>
      </c>
    </row>
    <row r="11" spans="2:5" ht="12.75">
      <c r="B11" s="15" t="s">
        <v>17</v>
      </c>
      <c r="C11" s="15" t="s">
        <v>18</v>
      </c>
      <c r="D11" s="16">
        <v>833003.10615</v>
      </c>
      <c r="E11" s="16">
        <v>8030575.544609999</v>
      </c>
    </row>
    <row r="12" spans="2:5" ht="12.75">
      <c r="B12" s="15" t="s">
        <v>19</v>
      </c>
      <c r="C12" s="15" t="s">
        <v>20</v>
      </c>
      <c r="D12" s="16">
        <v>0</v>
      </c>
      <c r="E12" s="16">
        <v>2000000</v>
      </c>
    </row>
    <row r="13" spans="2:5" ht="12.75">
      <c r="B13" s="15" t="s">
        <v>21</v>
      </c>
      <c r="C13" s="15" t="s">
        <v>22</v>
      </c>
      <c r="D13" s="16">
        <v>31838375.10533</v>
      </c>
      <c r="E13" s="16">
        <v>28250028.41481</v>
      </c>
    </row>
    <row r="14" spans="2:5" ht="12.75">
      <c r="B14" s="15" t="s">
        <v>23</v>
      </c>
      <c r="C14" s="15" t="s">
        <v>24</v>
      </c>
      <c r="D14" s="16">
        <v>3705819.44532</v>
      </c>
      <c r="E14" s="16">
        <v>4756136.04959</v>
      </c>
    </row>
    <row r="15" spans="2:5" ht="12.75">
      <c r="B15" s="15" t="s">
        <v>25</v>
      </c>
      <c r="C15" s="15" t="s">
        <v>26</v>
      </c>
      <c r="D15" s="16">
        <v>517703.92101</v>
      </c>
      <c r="E15" s="16">
        <v>1502376.71526</v>
      </c>
    </row>
    <row r="16" spans="2:5" ht="38.25">
      <c r="B16" s="15" t="s">
        <v>27</v>
      </c>
      <c r="C16" s="15" t="s">
        <v>28</v>
      </c>
      <c r="D16" s="16">
        <v>0</v>
      </c>
      <c r="E16" s="16">
        <v>0</v>
      </c>
    </row>
    <row r="17" spans="2:5" ht="12.75">
      <c r="B17" s="15" t="s">
        <v>29</v>
      </c>
      <c r="C17" s="15"/>
      <c r="D17" s="16">
        <v>0</v>
      </c>
      <c r="E17" s="16">
        <v>0</v>
      </c>
    </row>
    <row r="18" spans="2:5" ht="12.75">
      <c r="B18" s="15" t="s">
        <v>30</v>
      </c>
      <c r="C18" s="17" t="s">
        <v>31</v>
      </c>
      <c r="D18" s="16">
        <v>44832480.00517</v>
      </c>
      <c r="E18" s="16">
        <v>50217047.83069</v>
      </c>
    </row>
    <row r="19" spans="2:5" ht="12.75">
      <c r="B19" s="15" t="s">
        <v>32</v>
      </c>
      <c r="C19" s="17" t="s">
        <v>33</v>
      </c>
      <c r="D19" s="16">
        <v>0</v>
      </c>
      <c r="E19" s="16">
        <v>0</v>
      </c>
    </row>
    <row r="20" spans="2:5" ht="12.75">
      <c r="B20" s="15" t="s">
        <v>34</v>
      </c>
      <c r="C20" s="15" t="s">
        <v>35</v>
      </c>
      <c r="D20" s="16">
        <v>114298622.75547999</v>
      </c>
      <c r="E20" s="16">
        <v>134984225.27277002</v>
      </c>
    </row>
    <row r="21" spans="2:5" ht="12.75">
      <c r="B21" s="15" t="s">
        <v>36</v>
      </c>
      <c r="C21" s="15" t="s">
        <v>37</v>
      </c>
      <c r="D21" s="16">
        <v>5854516.60072</v>
      </c>
      <c r="E21" s="16">
        <v>5744455.68817</v>
      </c>
    </row>
    <row r="22" spans="2:5" ht="12.75">
      <c r="B22" s="15" t="s">
        <v>38</v>
      </c>
      <c r="C22" s="15" t="s">
        <v>39</v>
      </c>
      <c r="D22" s="16">
        <v>0</v>
      </c>
      <c r="E22" s="16">
        <v>0</v>
      </c>
    </row>
    <row r="23" spans="2:5" ht="12.75">
      <c r="B23" s="15" t="s">
        <v>40</v>
      </c>
      <c r="C23" s="15" t="s">
        <v>41</v>
      </c>
      <c r="D23" s="16">
        <v>0</v>
      </c>
      <c r="E23" s="16">
        <v>0</v>
      </c>
    </row>
    <row r="24" spans="2:5" ht="12.75">
      <c r="B24" s="15" t="s">
        <v>42</v>
      </c>
      <c r="C24" s="15" t="s">
        <v>43</v>
      </c>
      <c r="D24" s="16">
        <v>0</v>
      </c>
      <c r="E24" s="16">
        <v>0</v>
      </c>
    </row>
    <row r="25" spans="2:5" ht="12.75">
      <c r="B25" s="15" t="s">
        <v>44</v>
      </c>
      <c r="C25" s="15" t="s">
        <v>45</v>
      </c>
      <c r="D25" s="16">
        <v>767375.30408</v>
      </c>
      <c r="E25" s="16">
        <v>1426345.28447</v>
      </c>
    </row>
    <row r="26" spans="2:5" ht="25.5">
      <c r="B26" s="15" t="s">
        <v>46</v>
      </c>
      <c r="C26" s="15" t="s">
        <v>47</v>
      </c>
      <c r="D26" s="16">
        <v>0</v>
      </c>
      <c r="E26" s="16">
        <v>0</v>
      </c>
    </row>
    <row r="27" spans="2:5" ht="12.75">
      <c r="B27" s="15" t="s">
        <v>48</v>
      </c>
      <c r="C27" s="15" t="s">
        <v>49</v>
      </c>
      <c r="D27" s="16">
        <v>4185933.10952</v>
      </c>
      <c r="E27" s="16">
        <v>9152454.516120002</v>
      </c>
    </row>
    <row r="28" spans="2:5" ht="12.75">
      <c r="B28" s="15" t="s">
        <v>50</v>
      </c>
      <c r="C28" s="15" t="s">
        <v>292</v>
      </c>
      <c r="D28" s="16">
        <v>1109750.7594400002</v>
      </c>
      <c r="E28" s="16">
        <v>1286397.58912</v>
      </c>
    </row>
    <row r="29" spans="2:5" ht="12.75">
      <c r="B29" s="15" t="s">
        <v>51</v>
      </c>
      <c r="C29" s="17" t="s">
        <v>52</v>
      </c>
      <c r="D29" s="16">
        <v>126216198.52924001</v>
      </c>
      <c r="E29" s="16">
        <v>152593878.35064998</v>
      </c>
    </row>
    <row r="30" spans="2:5" ht="12.75">
      <c r="B30" s="15" t="s">
        <v>53</v>
      </c>
      <c r="C30" s="17" t="s">
        <v>54</v>
      </c>
      <c r="D30" s="16">
        <v>171048678.53441</v>
      </c>
      <c r="E30" s="16">
        <v>202810926.18134</v>
      </c>
    </row>
    <row r="31" spans="2:5" ht="12.75">
      <c r="B31" s="15" t="s">
        <v>55</v>
      </c>
      <c r="C31" s="17" t="s">
        <v>56</v>
      </c>
      <c r="D31" s="16">
        <v>0</v>
      </c>
      <c r="E31" s="16">
        <v>0</v>
      </c>
    </row>
    <row r="32" spans="2:5" ht="12.75">
      <c r="B32" s="15" t="s">
        <v>57</v>
      </c>
      <c r="C32" s="17" t="s">
        <v>58</v>
      </c>
      <c r="D32" s="16">
        <v>0</v>
      </c>
      <c r="E32" s="16">
        <v>0</v>
      </c>
    </row>
    <row r="33" spans="2:5" ht="12.75">
      <c r="B33" s="15" t="s">
        <v>59</v>
      </c>
      <c r="C33" s="17" t="s">
        <v>60</v>
      </c>
      <c r="D33" s="16">
        <v>0</v>
      </c>
      <c r="E33" s="16">
        <v>0</v>
      </c>
    </row>
    <row r="34" spans="2:5" ht="12.75">
      <c r="B34" s="15" t="s">
        <v>61</v>
      </c>
      <c r="C34" s="15" t="s">
        <v>62</v>
      </c>
      <c r="D34" s="16">
        <v>45009082.10993</v>
      </c>
      <c r="E34" s="16">
        <v>81944928.5143</v>
      </c>
    </row>
    <row r="35" spans="2:5" ht="12.75">
      <c r="B35" s="15" t="s">
        <v>63</v>
      </c>
      <c r="C35" s="15" t="s">
        <v>64</v>
      </c>
      <c r="D35" s="16">
        <v>1454731.54419</v>
      </c>
      <c r="E35" s="16">
        <v>1389123.55827</v>
      </c>
    </row>
    <row r="36" spans="2:5" ht="12.75">
      <c r="B36" s="15" t="s">
        <v>65</v>
      </c>
      <c r="C36" s="15" t="s">
        <v>66</v>
      </c>
      <c r="D36" s="16">
        <v>826201.58657</v>
      </c>
      <c r="E36" s="16">
        <v>1633782.54602</v>
      </c>
    </row>
    <row r="37" spans="2:5" ht="12.75">
      <c r="B37" s="15" t="s">
        <v>67</v>
      </c>
      <c r="C37" s="15" t="s">
        <v>68</v>
      </c>
      <c r="D37" s="16">
        <v>61038.1144</v>
      </c>
      <c r="E37" s="16">
        <v>77013.08468</v>
      </c>
    </row>
    <row r="38" spans="2:5" ht="12.75">
      <c r="B38" s="15" t="s">
        <v>69</v>
      </c>
      <c r="C38" s="15" t="s">
        <v>70</v>
      </c>
      <c r="D38" s="16">
        <v>12750000</v>
      </c>
      <c r="E38" s="16">
        <v>15790570.852389999</v>
      </c>
    </row>
    <row r="39" spans="2:5" ht="12.75">
      <c r="B39" s="15" t="s">
        <v>71</v>
      </c>
      <c r="C39" s="15" t="s">
        <v>72</v>
      </c>
      <c r="D39" s="16">
        <v>185941.85915</v>
      </c>
      <c r="E39" s="16">
        <v>333802.11207</v>
      </c>
    </row>
    <row r="40" spans="2:5" ht="12.75">
      <c r="B40" s="15" t="s">
        <v>73</v>
      </c>
      <c r="C40" s="15" t="s">
        <v>74</v>
      </c>
      <c r="D40" s="16">
        <v>0</v>
      </c>
      <c r="E40" s="16">
        <v>0</v>
      </c>
    </row>
    <row r="41" spans="2:5" ht="12.75">
      <c r="B41" s="15" t="s">
        <v>75</v>
      </c>
      <c r="C41" s="15" t="s">
        <v>76</v>
      </c>
      <c r="D41" s="16">
        <v>602569.7839500001</v>
      </c>
      <c r="E41" s="16">
        <v>7702760.19168</v>
      </c>
    </row>
    <row r="42" spans="2:5" ht="12.75">
      <c r="B42" s="15" t="s">
        <v>77</v>
      </c>
      <c r="C42" s="15" t="s">
        <v>78</v>
      </c>
      <c r="D42" s="16">
        <v>611729.7141100001</v>
      </c>
      <c r="E42" s="16">
        <v>691686.47652</v>
      </c>
    </row>
    <row r="43" spans="2:5" ht="25.5">
      <c r="B43" s="15" t="s">
        <v>79</v>
      </c>
      <c r="C43" s="15" t="s">
        <v>80</v>
      </c>
      <c r="D43" s="16">
        <v>12260343.933840001</v>
      </c>
      <c r="E43" s="16">
        <v>15925280.349879999</v>
      </c>
    </row>
    <row r="44" spans="2:5" ht="38.25">
      <c r="B44" s="15" t="s">
        <v>81</v>
      </c>
      <c r="C44" s="15" t="s">
        <v>82</v>
      </c>
      <c r="D44" s="16">
        <v>0</v>
      </c>
      <c r="E44" s="16">
        <v>0</v>
      </c>
    </row>
    <row r="45" spans="2:5" ht="25.5">
      <c r="B45" s="15" t="s">
        <v>83</v>
      </c>
      <c r="C45" s="15"/>
      <c r="D45" s="16">
        <v>0</v>
      </c>
      <c r="E45" s="16">
        <v>0</v>
      </c>
    </row>
    <row r="46" spans="2:5" ht="25.5">
      <c r="B46" s="15" t="s">
        <v>84</v>
      </c>
      <c r="C46" s="17" t="s">
        <v>85</v>
      </c>
      <c r="D46" s="16">
        <v>73761638.64614</v>
      </c>
      <c r="E46" s="16">
        <v>125488947.68581001</v>
      </c>
    </row>
    <row r="47" spans="2:5" ht="12.75">
      <c r="B47" s="15" t="s">
        <v>86</v>
      </c>
      <c r="C47" s="17" t="s">
        <v>87</v>
      </c>
      <c r="D47" s="16">
        <v>0</v>
      </c>
      <c r="E47" s="16">
        <v>0</v>
      </c>
    </row>
    <row r="48" spans="2:5" ht="12.75">
      <c r="B48" s="15" t="s">
        <v>88</v>
      </c>
      <c r="C48" s="15" t="s">
        <v>89</v>
      </c>
      <c r="D48" s="16">
        <v>27932885.74189</v>
      </c>
      <c r="E48" s="16">
        <v>33882014.42007</v>
      </c>
    </row>
    <row r="49" spans="2:5" ht="12.75">
      <c r="B49" s="15" t="s">
        <v>90</v>
      </c>
      <c r="C49" s="15" t="s">
        <v>91</v>
      </c>
      <c r="D49" s="16">
        <v>0</v>
      </c>
      <c r="E49" s="16">
        <v>0</v>
      </c>
    </row>
    <row r="50" spans="2:5" ht="12.75">
      <c r="B50" s="15" t="s">
        <v>92</v>
      </c>
      <c r="C50" s="15" t="s">
        <v>93</v>
      </c>
      <c r="D50" s="16">
        <v>287593.81789999997</v>
      </c>
      <c r="E50" s="16">
        <v>259446.54522</v>
      </c>
    </row>
    <row r="51" spans="2:5" ht="12.75">
      <c r="B51" s="15" t="s">
        <v>94</v>
      </c>
      <c r="C51" s="15" t="s">
        <v>95</v>
      </c>
      <c r="D51" s="16">
        <v>50628934.859</v>
      </c>
      <c r="E51" s="16">
        <v>57449195.09057</v>
      </c>
    </row>
    <row r="52" spans="2:5" ht="12.75">
      <c r="B52" s="15" t="s">
        <v>96</v>
      </c>
      <c r="C52" s="15"/>
      <c r="D52" s="16">
        <v>0</v>
      </c>
      <c r="E52" s="16">
        <v>0</v>
      </c>
    </row>
    <row r="53" spans="2:5" ht="12.75">
      <c r="B53" s="15" t="s">
        <v>97</v>
      </c>
      <c r="C53" s="17" t="s">
        <v>98</v>
      </c>
      <c r="D53" s="16">
        <v>78849414.41879001</v>
      </c>
      <c r="E53" s="16">
        <v>91590656.05586</v>
      </c>
    </row>
    <row r="54" spans="2:5" ht="12.75">
      <c r="B54" s="15" t="s">
        <v>99</v>
      </c>
      <c r="C54" s="17" t="s">
        <v>100</v>
      </c>
      <c r="D54" s="16">
        <v>152611053.06493</v>
      </c>
      <c r="E54" s="16">
        <v>217079603.74167</v>
      </c>
    </row>
    <row r="55" spans="2:5" ht="12.75">
      <c r="B55" s="15" t="s">
        <v>101</v>
      </c>
      <c r="C55" s="17" t="s">
        <v>102</v>
      </c>
      <c r="D55" s="16">
        <v>0</v>
      </c>
      <c r="E55" s="16">
        <v>0</v>
      </c>
    </row>
    <row r="56" spans="2:5" ht="12.75">
      <c r="B56" s="15" t="s">
        <v>103</v>
      </c>
      <c r="C56" s="17" t="s">
        <v>104</v>
      </c>
      <c r="D56" s="16">
        <v>81776864.3</v>
      </c>
      <c r="E56" s="16">
        <v>81776864.3</v>
      </c>
    </row>
    <row r="57" spans="2:5" ht="12.75">
      <c r="B57" s="15" t="s">
        <v>105</v>
      </c>
      <c r="C57" s="15" t="s">
        <v>106</v>
      </c>
      <c r="D57" s="16">
        <v>0</v>
      </c>
      <c r="E57" s="16">
        <v>0</v>
      </c>
    </row>
    <row r="58" spans="2:5" ht="12.75">
      <c r="B58" s="15" t="s">
        <v>107</v>
      </c>
      <c r="C58" s="15" t="s">
        <v>108</v>
      </c>
      <c r="D58" s="16">
        <v>81776864.3</v>
      </c>
      <c r="E58" s="16">
        <v>81776864.3</v>
      </c>
    </row>
    <row r="59" spans="2:5" ht="12.75">
      <c r="B59" s="15" t="s">
        <v>109</v>
      </c>
      <c r="C59" s="15" t="s">
        <v>110</v>
      </c>
      <c r="D59" s="16">
        <v>0</v>
      </c>
      <c r="E59" s="16">
        <v>0</v>
      </c>
    </row>
    <row r="60" spans="2:5" ht="12.75">
      <c r="B60" s="15" t="s">
        <v>111</v>
      </c>
      <c r="C60" s="15" t="s">
        <v>112</v>
      </c>
      <c r="D60" s="16">
        <v>0</v>
      </c>
      <c r="E60" s="16">
        <v>0</v>
      </c>
    </row>
    <row r="61" spans="2:5" ht="12.75">
      <c r="B61" s="15" t="s">
        <v>113</v>
      </c>
      <c r="C61" s="15" t="s">
        <v>114</v>
      </c>
      <c r="D61" s="16">
        <v>13820502.93201</v>
      </c>
      <c r="E61" s="16">
        <v>13820502.93201</v>
      </c>
    </row>
    <row r="62" spans="2:5" ht="25.5">
      <c r="B62" s="15" t="s">
        <v>115</v>
      </c>
      <c r="C62" s="15" t="s">
        <v>116</v>
      </c>
      <c r="D62" s="16">
        <v>0</v>
      </c>
      <c r="E62" s="16">
        <v>0</v>
      </c>
    </row>
    <row r="63" spans="2:5" ht="25.5">
      <c r="B63" s="15" t="s">
        <v>117</v>
      </c>
      <c r="C63" s="15" t="s">
        <v>118</v>
      </c>
      <c r="D63" s="16">
        <v>0</v>
      </c>
      <c r="E63" s="16">
        <v>0</v>
      </c>
    </row>
    <row r="64" spans="2:5" ht="12.75">
      <c r="B64" s="15" t="s">
        <v>119</v>
      </c>
      <c r="C64" s="15" t="s">
        <v>120</v>
      </c>
      <c r="D64" s="16">
        <v>318730.90882</v>
      </c>
      <c r="E64" s="16">
        <v>318730.89483</v>
      </c>
    </row>
    <row r="65" spans="2:5" ht="12.75">
      <c r="B65" s="15" t="s">
        <v>121</v>
      </c>
      <c r="C65" s="15" t="s">
        <v>122</v>
      </c>
      <c r="D65" s="16">
        <v>-77478472.67135</v>
      </c>
      <c r="E65" s="16">
        <v>-110184775.68716</v>
      </c>
    </row>
    <row r="66" spans="2:5" ht="12.75">
      <c r="B66" s="15" t="s">
        <v>123</v>
      </c>
      <c r="C66" s="15"/>
      <c r="D66" s="16">
        <v>0</v>
      </c>
      <c r="E66" s="16">
        <v>0</v>
      </c>
    </row>
    <row r="67" spans="2:5" ht="25.5">
      <c r="B67" s="15" t="s">
        <v>124</v>
      </c>
      <c r="C67" s="17" t="s">
        <v>125</v>
      </c>
      <c r="D67" s="16">
        <v>18437625.469479997</v>
      </c>
      <c r="E67" s="16">
        <v>-14268677.560320007</v>
      </c>
    </row>
    <row r="68" spans="2:5" ht="25.5">
      <c r="B68" s="15" t="s">
        <v>126</v>
      </c>
      <c r="C68" s="15" t="s">
        <v>127</v>
      </c>
      <c r="D68" s="16">
        <v>0</v>
      </c>
      <c r="E68" s="16">
        <v>0</v>
      </c>
    </row>
    <row r="69" spans="2:5" ht="12.75">
      <c r="B69" s="15" t="s">
        <v>128</v>
      </c>
      <c r="C69" s="17" t="s">
        <v>129</v>
      </c>
      <c r="D69" s="16">
        <v>18437625.469479997</v>
      </c>
      <c r="E69" s="16">
        <v>-14268677.560320007</v>
      </c>
    </row>
    <row r="70" spans="2:5" ht="12.75">
      <c r="B70" s="15" t="s">
        <v>130</v>
      </c>
      <c r="C70" s="17" t="s">
        <v>131</v>
      </c>
      <c r="D70" s="16">
        <v>171048678.53440997</v>
      </c>
      <c r="E70" s="16">
        <v>202810926.18135</v>
      </c>
    </row>
    <row r="71" spans="1:118" ht="12.75">
      <c r="A71" s="11" t="s">
        <v>101</v>
      </c>
      <c r="B71" s="11" t="s">
        <v>101</v>
      </c>
      <c r="C71" s="11" t="s">
        <v>101</v>
      </c>
      <c r="D71" s="20"/>
      <c r="E71" s="20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</row>
    <row r="72" spans="4:5" ht="38.25">
      <c r="D72" s="12"/>
      <c r="E72" s="12" t="s">
        <v>132</v>
      </c>
    </row>
    <row r="73" spans="4:5" ht="38.25">
      <c r="D73" s="12"/>
      <c r="E73" s="12" t="s">
        <v>291</v>
      </c>
    </row>
  </sheetData>
  <sheetProtection/>
  <mergeCells count="1">
    <mergeCell ref="BN71:DN7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43"/>
  <sheetViews>
    <sheetView zoomScalePageLayoutView="0" workbookViewId="0" topLeftCell="A31">
      <selection activeCell="F14" sqref="F14"/>
    </sheetView>
  </sheetViews>
  <sheetFormatPr defaultColWidth="9.140625" defaultRowHeight="12.75"/>
  <cols>
    <col min="1" max="2" width="9.140625" style="11" customWidth="1"/>
    <col min="3" max="3" width="33.140625" style="11" customWidth="1"/>
    <col min="4" max="19" width="17.57421875" style="11" customWidth="1"/>
    <col min="20" max="16384" width="9.140625" style="11" customWidth="1"/>
  </cols>
  <sheetData>
    <row r="1" ht="12.75">
      <c r="A1" s="10" t="s">
        <v>0</v>
      </c>
    </row>
    <row r="2" ht="12.75">
      <c r="A2" s="10" t="s">
        <v>1</v>
      </c>
    </row>
    <row r="3" ht="12.75">
      <c r="B3" s="10" t="s">
        <v>133</v>
      </c>
    </row>
    <row r="4" spans="4:5" ht="12.75">
      <c r="D4" s="12"/>
      <c r="E4" s="13" t="s">
        <v>293</v>
      </c>
    </row>
    <row r="5" spans="2:5" ht="12.75">
      <c r="B5" s="14" t="s">
        <v>3</v>
      </c>
      <c r="C5" s="14" t="s">
        <v>4</v>
      </c>
      <c r="D5" s="14" t="s">
        <v>5</v>
      </c>
      <c r="E5" s="14" t="s">
        <v>6</v>
      </c>
    </row>
    <row r="6" spans="2:5" ht="12.75">
      <c r="B6" s="15" t="s">
        <v>134</v>
      </c>
      <c r="C6" s="15" t="s">
        <v>135</v>
      </c>
      <c r="D6" s="16">
        <v>261018892.7</v>
      </c>
      <c r="E6" s="16">
        <v>390496595.79049</v>
      </c>
    </row>
    <row r="7" spans="2:5" ht="12.75">
      <c r="B7" s="15" t="s">
        <v>136</v>
      </c>
      <c r="C7" s="15" t="s">
        <v>137</v>
      </c>
      <c r="D7" s="16">
        <v>264988803.7</v>
      </c>
      <c r="E7" s="16">
        <v>393082836.40733004</v>
      </c>
    </row>
    <row r="8" spans="2:5" ht="12.75">
      <c r="B8" s="15" t="s">
        <v>138</v>
      </c>
      <c r="C8" s="17" t="s">
        <v>139</v>
      </c>
      <c r="D8" s="16">
        <v>-3969911</v>
      </c>
      <c r="E8" s="16">
        <v>-2586240.6168400003</v>
      </c>
    </row>
    <row r="9" spans="2:5" ht="12.75">
      <c r="B9" s="15" t="s">
        <v>140</v>
      </c>
      <c r="C9" s="15" t="s">
        <v>141</v>
      </c>
      <c r="D9" s="16">
        <v>14945.4</v>
      </c>
      <c r="E9" s="16">
        <v>14610.909039999999</v>
      </c>
    </row>
    <row r="10" spans="2:5" ht="12.75">
      <c r="B10" s="15" t="s">
        <v>142</v>
      </c>
      <c r="C10" s="15" t="s">
        <v>143</v>
      </c>
      <c r="D10" s="16">
        <v>1227674.4</v>
      </c>
      <c r="E10" s="16">
        <v>895084.95022</v>
      </c>
    </row>
    <row r="11" spans="2:5" ht="12.75">
      <c r="B11" s="15" t="s">
        <v>144</v>
      </c>
      <c r="C11" s="15" t="s">
        <v>145</v>
      </c>
      <c r="D11" s="16">
        <v>0</v>
      </c>
      <c r="E11" s="16">
        <v>0</v>
      </c>
    </row>
    <row r="12" spans="2:5" ht="12.75">
      <c r="B12" s="15" t="s">
        <v>146</v>
      </c>
      <c r="C12" s="15" t="s">
        <v>147</v>
      </c>
      <c r="D12" s="16">
        <v>0</v>
      </c>
      <c r="E12" s="16">
        <v>0</v>
      </c>
    </row>
    <row r="13" spans="2:5" ht="12.75">
      <c r="B13" s="15" t="s">
        <v>148</v>
      </c>
      <c r="C13" s="15" t="s">
        <v>149</v>
      </c>
      <c r="D13" s="16">
        <v>811277.4</v>
      </c>
      <c r="E13" s="16">
        <v>1674653.7670699998</v>
      </c>
    </row>
    <row r="14" spans="2:5" ht="12.75">
      <c r="B14" s="15" t="s">
        <v>150</v>
      </c>
      <c r="C14" s="15" t="s">
        <v>151</v>
      </c>
      <c r="D14" s="16">
        <v>1234057.7</v>
      </c>
      <c r="E14" s="16">
        <v>1685519.86172</v>
      </c>
    </row>
    <row r="15" spans="2:5" ht="12.75">
      <c r="B15" s="15" t="s">
        <v>152</v>
      </c>
      <c r="C15" s="15" t="s">
        <v>153</v>
      </c>
      <c r="D15" s="16">
        <v>10933161.5</v>
      </c>
      <c r="E15" s="16">
        <v>15444637.20097</v>
      </c>
    </row>
    <row r="16" spans="2:5" ht="12.75">
      <c r="B16" s="15" t="s">
        <v>154</v>
      </c>
      <c r="C16" s="15" t="s">
        <v>155</v>
      </c>
      <c r="D16" s="16">
        <v>10145042.2</v>
      </c>
      <c r="E16" s="16">
        <v>17506481.85424</v>
      </c>
    </row>
    <row r="17" spans="2:5" ht="12.75">
      <c r="B17" s="15" t="s">
        <v>156</v>
      </c>
      <c r="C17" s="15" t="s">
        <v>157</v>
      </c>
      <c r="D17" s="16">
        <v>532031.2</v>
      </c>
      <c r="E17" s="16">
        <v>950712.11231</v>
      </c>
    </row>
    <row r="18" spans="2:5" ht="25.5">
      <c r="B18" s="15" t="s">
        <v>158</v>
      </c>
      <c r="C18" s="15" t="s">
        <v>159</v>
      </c>
      <c r="D18" s="16">
        <v>-1414115.5</v>
      </c>
      <c r="E18" s="16">
        <v>219274.98433</v>
      </c>
    </row>
    <row r="19" spans="2:5" ht="25.5">
      <c r="B19" s="15" t="s">
        <v>160</v>
      </c>
      <c r="C19" s="15" t="s">
        <v>161</v>
      </c>
      <c r="D19" s="16">
        <v>121289.254</v>
      </c>
      <c r="E19" s="16">
        <v>2037754.12889</v>
      </c>
    </row>
    <row r="20" spans="2:5" ht="25.5">
      <c r="B20" s="15" t="s">
        <v>162</v>
      </c>
      <c r="C20" s="15" t="s">
        <v>163</v>
      </c>
      <c r="D20" s="16">
        <v>0</v>
      </c>
      <c r="E20" s="16">
        <v>0</v>
      </c>
    </row>
    <row r="21" spans="2:5" ht="25.5">
      <c r="B21" s="15" t="s">
        <v>164</v>
      </c>
      <c r="C21" s="15" t="s">
        <v>165</v>
      </c>
      <c r="D21" s="16">
        <v>0</v>
      </c>
      <c r="E21" s="16">
        <v>0</v>
      </c>
    </row>
    <row r="22" spans="2:5" ht="25.5">
      <c r="B22" s="15" t="s">
        <v>166</v>
      </c>
      <c r="C22" s="15" t="s">
        <v>167</v>
      </c>
      <c r="D22" s="16">
        <v>0</v>
      </c>
      <c r="E22" s="16">
        <v>0</v>
      </c>
    </row>
    <row r="23" spans="2:5" ht="38.25">
      <c r="B23" s="15" t="s">
        <v>168</v>
      </c>
      <c r="C23" s="15" t="s">
        <v>169</v>
      </c>
      <c r="D23" s="16">
        <v>0</v>
      </c>
      <c r="E23" s="16">
        <v>0</v>
      </c>
    </row>
    <row r="24" spans="2:5" ht="12.75">
      <c r="B24" s="15" t="s">
        <v>170</v>
      </c>
      <c r="C24" s="15" t="s">
        <v>171</v>
      </c>
      <c r="D24" s="16">
        <v>0</v>
      </c>
      <c r="E24" s="16">
        <v>0</v>
      </c>
    </row>
    <row r="25" spans="2:5" ht="25.5">
      <c r="B25" s="15" t="s">
        <v>172</v>
      </c>
      <c r="C25" s="17" t="s">
        <v>173</v>
      </c>
      <c r="D25" s="16">
        <v>-26053132.646</v>
      </c>
      <c r="E25" s="16">
        <v>-33332212.90653</v>
      </c>
    </row>
    <row r="26" spans="2:5" ht="12.75">
      <c r="B26" s="15" t="s">
        <v>174</v>
      </c>
      <c r="C26" s="15" t="s">
        <v>175</v>
      </c>
      <c r="D26" s="16">
        <v>-368753.5</v>
      </c>
      <c r="E26" s="16">
        <v>-625909.89072</v>
      </c>
    </row>
    <row r="27" spans="2:5" ht="25.5">
      <c r="B27" s="15" t="s">
        <v>176</v>
      </c>
      <c r="C27" s="17" t="s">
        <v>177</v>
      </c>
      <c r="D27" s="16">
        <v>-25684379.146</v>
      </c>
      <c r="E27" s="16">
        <v>-32706303.01581</v>
      </c>
    </row>
    <row r="28" spans="2:5" ht="38.25">
      <c r="B28" s="15" t="s">
        <v>178</v>
      </c>
      <c r="C28" s="17" t="s">
        <v>179</v>
      </c>
      <c r="D28" s="16">
        <v>0</v>
      </c>
      <c r="E28" s="16">
        <v>0</v>
      </c>
    </row>
    <row r="29" spans="2:5" ht="25.5">
      <c r="B29" s="15" t="s">
        <v>180</v>
      </c>
      <c r="C29" s="17" t="s">
        <v>181</v>
      </c>
      <c r="D29" s="16">
        <v>-25684379.146</v>
      </c>
      <c r="E29" s="16">
        <v>-32706303.01581</v>
      </c>
    </row>
    <row r="30" spans="2:5" ht="25.5">
      <c r="B30" s="15" t="s">
        <v>182</v>
      </c>
      <c r="C30" s="15" t="s">
        <v>183</v>
      </c>
      <c r="D30" s="16">
        <v>-25684379.146</v>
      </c>
      <c r="E30" s="16">
        <v>-32706303.01581</v>
      </c>
    </row>
    <row r="31" spans="2:5" ht="12.75">
      <c r="B31" s="15" t="s">
        <v>184</v>
      </c>
      <c r="C31" s="15" t="s">
        <v>185</v>
      </c>
      <c r="D31" s="16">
        <v>0</v>
      </c>
      <c r="E31" s="16">
        <v>0</v>
      </c>
    </row>
    <row r="32" spans="2:5" ht="12.75">
      <c r="B32" s="15" t="s">
        <v>186</v>
      </c>
      <c r="C32" s="17" t="s">
        <v>187</v>
      </c>
      <c r="D32" s="16">
        <v>0</v>
      </c>
      <c r="E32" s="16">
        <v>0</v>
      </c>
    </row>
    <row r="33" spans="2:5" ht="25.5">
      <c r="B33" s="15" t="s">
        <v>188</v>
      </c>
      <c r="C33" s="15" t="s">
        <v>189</v>
      </c>
      <c r="D33" s="16">
        <v>0</v>
      </c>
      <c r="E33" s="16">
        <v>0</v>
      </c>
    </row>
    <row r="34" spans="2:5" ht="25.5">
      <c r="B34" s="15" t="s">
        <v>190</v>
      </c>
      <c r="C34" s="15" t="s">
        <v>191</v>
      </c>
      <c r="D34" s="16">
        <v>0</v>
      </c>
      <c r="E34" s="16">
        <v>0</v>
      </c>
    </row>
    <row r="35" spans="2:5" ht="12.75">
      <c r="B35" s="15" t="s">
        <v>192</v>
      </c>
      <c r="C35" s="15" t="s">
        <v>193</v>
      </c>
      <c r="D35" s="16">
        <v>0</v>
      </c>
      <c r="E35" s="16">
        <v>0</v>
      </c>
    </row>
    <row r="36" spans="2:5" ht="12.75">
      <c r="B36" s="15" t="s">
        <v>194</v>
      </c>
      <c r="C36" s="17" t="s">
        <v>195</v>
      </c>
      <c r="D36" s="16">
        <v>0</v>
      </c>
      <c r="E36" s="16">
        <v>0</v>
      </c>
    </row>
    <row r="37" spans="2:5" ht="25.5">
      <c r="B37" s="15" t="s">
        <v>196</v>
      </c>
      <c r="C37" s="15" t="s">
        <v>183</v>
      </c>
      <c r="D37" s="16">
        <v>0</v>
      </c>
      <c r="E37" s="16">
        <v>0</v>
      </c>
    </row>
    <row r="38" spans="2:5" ht="12.75">
      <c r="B38" s="15" t="s">
        <v>197</v>
      </c>
      <c r="C38" s="15" t="s">
        <v>185</v>
      </c>
      <c r="D38" s="16">
        <v>0</v>
      </c>
      <c r="E38" s="16">
        <v>0</v>
      </c>
    </row>
    <row r="39" spans="2:5" ht="12.75">
      <c r="B39" s="15" t="s">
        <v>198</v>
      </c>
      <c r="C39" s="17" t="s">
        <v>199</v>
      </c>
      <c r="D39" s="16">
        <v>-25684379.146</v>
      </c>
      <c r="E39" s="16">
        <v>-32706303.01581</v>
      </c>
    </row>
    <row r="40" spans="2:5" ht="25.5">
      <c r="B40" s="15" t="s">
        <v>200</v>
      </c>
      <c r="C40" s="15" t="s">
        <v>201</v>
      </c>
      <c r="D40" s="16">
        <v>0</v>
      </c>
      <c r="E40" s="16">
        <v>0</v>
      </c>
    </row>
    <row r="41" spans="1:118" ht="12.75">
      <c r="A41" s="11" t="s">
        <v>101</v>
      </c>
      <c r="B41" s="11" t="s">
        <v>101</v>
      </c>
      <c r="C41" s="11" t="s">
        <v>101</v>
      </c>
      <c r="E41" s="11">
        <v>0</v>
      </c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4:5" ht="38.25">
      <c r="D42" s="12" t="s">
        <v>132</v>
      </c>
      <c r="E42" s="12">
        <v>0</v>
      </c>
    </row>
    <row r="43" spans="4:5" ht="38.25">
      <c r="D43" s="12" t="s">
        <v>291</v>
      </c>
      <c r="E43" s="12">
        <v>0</v>
      </c>
    </row>
  </sheetData>
  <sheetProtection/>
  <mergeCells count="1">
    <mergeCell ref="BN41:DN4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1"/>
  <sheetViews>
    <sheetView zoomScalePageLayoutView="0" workbookViewId="0" topLeftCell="A1">
      <selection activeCell="M5" sqref="M5"/>
    </sheetView>
  </sheetViews>
  <sheetFormatPr defaultColWidth="9.140625" defaultRowHeight="12.75"/>
  <cols>
    <col min="3" max="3" width="33.140625" style="0" customWidth="1"/>
    <col min="4" max="9" width="17.57421875" style="0" customWidth="1"/>
    <col min="10" max="10" width="19.7109375" style="0" bestFit="1" customWidth="1"/>
    <col min="11" max="11" width="18.7109375" style="0" bestFit="1" customWidth="1"/>
    <col min="12" max="12" width="17.57421875" style="0" customWidth="1"/>
    <col min="13" max="13" width="19.00390625" style="0" customWidth="1"/>
    <col min="1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202</v>
      </c>
    </row>
    <row r="4" ht="12.75">
      <c r="M4" s="5" t="s">
        <v>294</v>
      </c>
    </row>
    <row r="5" spans="2:13" ht="38.25">
      <c r="B5" s="2" t="s">
        <v>3</v>
      </c>
      <c r="C5" s="2" t="s">
        <v>4</v>
      </c>
      <c r="D5" s="2" t="s">
        <v>104</v>
      </c>
      <c r="E5" s="2" t="s">
        <v>112</v>
      </c>
      <c r="F5" s="2" t="s">
        <v>114</v>
      </c>
      <c r="G5" s="2" t="s">
        <v>116</v>
      </c>
      <c r="H5" s="2" t="s">
        <v>118</v>
      </c>
      <c r="I5" s="2" t="s">
        <v>120</v>
      </c>
      <c r="J5" s="2" t="s">
        <v>122</v>
      </c>
      <c r="K5" s="2" t="s">
        <v>203</v>
      </c>
      <c r="L5" s="2" t="s">
        <v>185</v>
      </c>
      <c r="M5" s="2" t="s">
        <v>203</v>
      </c>
    </row>
    <row r="6" spans="2:13" ht="25.5">
      <c r="B6" s="3" t="s">
        <v>204</v>
      </c>
      <c r="C6" s="4" t="s">
        <v>205</v>
      </c>
      <c r="D6" s="6">
        <f>81776864300/1000</f>
        <v>81776864.3</v>
      </c>
      <c r="E6" s="6">
        <v>0</v>
      </c>
      <c r="F6" s="6">
        <f>13820502932.01/1000</f>
        <v>13820502.93201</v>
      </c>
      <c r="G6" s="6">
        <v>0</v>
      </c>
      <c r="H6" s="6">
        <v>0</v>
      </c>
      <c r="I6" s="6">
        <v>0</v>
      </c>
      <c r="J6" s="6">
        <f>+-51794093525.35/1000</f>
        <v>-51794093.52535</v>
      </c>
      <c r="K6" s="6">
        <f>44122004615.48/1000</f>
        <v>44122004.615480006</v>
      </c>
      <c r="L6" s="6">
        <v>0</v>
      </c>
      <c r="M6" s="6">
        <f>44122004615.48/1000</f>
        <v>44122004.615480006</v>
      </c>
    </row>
    <row r="7" spans="2:13" ht="38.25">
      <c r="B7" s="3" t="s">
        <v>7</v>
      </c>
      <c r="C7" s="3" t="s">
        <v>206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2:13" ht="12.75">
      <c r="B8" s="3" t="s">
        <v>55</v>
      </c>
      <c r="C8" s="4" t="s">
        <v>207</v>
      </c>
      <c r="D8" s="6">
        <f>81776864300/1000</f>
        <v>81776864.3</v>
      </c>
      <c r="E8" s="6">
        <v>0</v>
      </c>
      <c r="F8" s="6">
        <f>13820502932.01/1000</f>
        <v>13820502.93201</v>
      </c>
      <c r="G8" s="6">
        <v>0</v>
      </c>
      <c r="H8" s="6">
        <v>0</v>
      </c>
      <c r="I8" s="6">
        <f>318730908.82/1000</f>
        <v>318730.90882</v>
      </c>
      <c r="J8" s="6">
        <f>+-51794093525.35/1000</f>
        <v>-51794093.52535</v>
      </c>
      <c r="K8" s="6">
        <f>44122004615.48/1000</f>
        <v>44122004.615480006</v>
      </c>
      <c r="L8" s="6">
        <v>0</v>
      </c>
      <c r="M8" s="6">
        <f>44122004615.48/1000</f>
        <v>44122004.615480006</v>
      </c>
    </row>
    <row r="9" spans="2:13" ht="25.5">
      <c r="B9" s="3" t="s">
        <v>138</v>
      </c>
      <c r="C9" s="3" t="s">
        <v>208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f>+-25684379146/1000</f>
        <v>-25684379.146</v>
      </c>
      <c r="K9" s="6">
        <f>+-25684379146/1000</f>
        <v>-25684379.146</v>
      </c>
      <c r="L9" s="6">
        <v>0</v>
      </c>
      <c r="M9" s="6">
        <f>+-25684379146/1000</f>
        <v>-25684379.146</v>
      </c>
    </row>
    <row r="10" spans="2:13" ht="12.75">
      <c r="B10" s="3" t="s">
        <v>209</v>
      </c>
      <c r="C10" s="3" t="s">
        <v>187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2:13" ht="12.75">
      <c r="B11" s="3" t="s">
        <v>210</v>
      </c>
      <c r="C11" s="3" t="s">
        <v>211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2:13" ht="12.75">
      <c r="B12" s="3" t="s">
        <v>212</v>
      </c>
      <c r="C12" s="3" t="s">
        <v>213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2:13" ht="25.5">
      <c r="B13" s="3" t="s">
        <v>214</v>
      </c>
      <c r="C13" s="3" t="s">
        <v>215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2:13" ht="25.5">
      <c r="B14" s="3" t="s">
        <v>204</v>
      </c>
      <c r="C14" s="4" t="s">
        <v>205</v>
      </c>
      <c r="D14" s="6">
        <f>81776864300/1000</f>
        <v>81776864.3</v>
      </c>
      <c r="E14" s="6">
        <v>0</v>
      </c>
      <c r="F14" s="6">
        <f>13820502932.01/1000</f>
        <v>13820502.93201</v>
      </c>
      <c r="G14" s="6">
        <v>0</v>
      </c>
      <c r="H14" s="6">
        <v>0</v>
      </c>
      <c r="I14" s="6">
        <f>318730908.82/1000</f>
        <v>318730.90882</v>
      </c>
      <c r="J14" s="6">
        <f>+-77478472671.35/1000</f>
        <v>-77478472.67135</v>
      </c>
      <c r="K14" s="6">
        <f>18437625469.48/1000</f>
        <v>18437625.46948</v>
      </c>
      <c r="L14" s="6">
        <v>0</v>
      </c>
      <c r="M14" s="6">
        <f>18437625469.48/1000</f>
        <v>18437625.46948</v>
      </c>
    </row>
    <row r="15" spans="2:13" ht="38.25">
      <c r="B15" s="3" t="s">
        <v>7</v>
      </c>
      <c r="C15" s="3" t="s">
        <v>206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f>+-13.99/1000</f>
        <v>-0.01399</v>
      </c>
      <c r="J15" s="6">
        <v>0</v>
      </c>
      <c r="K15" s="6">
        <f>+-13.99/1000</f>
        <v>-0.01399</v>
      </c>
      <c r="L15" s="6">
        <v>0</v>
      </c>
      <c r="M15" s="6">
        <f>+-13.99/1000</f>
        <v>-0.01399</v>
      </c>
    </row>
    <row r="16" spans="2:13" ht="12.75">
      <c r="B16" s="3" t="s">
        <v>55</v>
      </c>
      <c r="C16" s="4" t="s">
        <v>207</v>
      </c>
      <c r="D16" s="6">
        <f>81776864300/1000</f>
        <v>81776864.3</v>
      </c>
      <c r="E16" s="6">
        <v>0</v>
      </c>
      <c r="F16" s="6">
        <f>13820502932.01/1000</f>
        <v>13820502.93201</v>
      </c>
      <c r="G16" s="6">
        <v>0</v>
      </c>
      <c r="H16" s="6">
        <v>0</v>
      </c>
      <c r="I16" s="6">
        <f>318730908.82/1000</f>
        <v>318730.90882</v>
      </c>
      <c r="J16" s="6">
        <f>+-77478472671.35/1000</f>
        <v>-77478472.67135</v>
      </c>
      <c r="K16" s="6">
        <f>18437625455.49/1000</f>
        <v>18437625.45549</v>
      </c>
      <c r="L16" s="6">
        <v>0</v>
      </c>
      <c r="M16" s="6">
        <f>18437625455.49/1000</f>
        <v>18437625.45549</v>
      </c>
    </row>
    <row r="17" spans="2:13" ht="25.5">
      <c r="B17" s="3" t="s">
        <v>138</v>
      </c>
      <c r="C17" s="3" t="s">
        <v>208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f>+-32706303015.81/1000</f>
        <v>-32706303.01581</v>
      </c>
      <c r="K17" s="6">
        <f>+-32706303015.81/1000</f>
        <v>-32706303.01581</v>
      </c>
      <c r="L17" s="6">
        <v>0</v>
      </c>
      <c r="M17" s="6">
        <f>+-32706303015.81/1000</f>
        <v>-32706303.01581</v>
      </c>
    </row>
    <row r="18" spans="2:13" ht="12.75">
      <c r="B18" s="3" t="s">
        <v>209</v>
      </c>
      <c r="C18" s="3" t="s">
        <v>187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2:13" ht="12.75">
      <c r="B19" s="3" t="s">
        <v>210</v>
      </c>
      <c r="C19" s="3" t="s">
        <v>211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2:13" ht="12.75">
      <c r="B20" s="3" t="s">
        <v>212</v>
      </c>
      <c r="C20" s="3" t="s">
        <v>213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2:13" ht="25.5">
      <c r="B21" s="3" t="s">
        <v>214</v>
      </c>
      <c r="C21" s="3" t="s">
        <v>215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2:13" ht="25.5">
      <c r="B22" s="3" t="s">
        <v>204</v>
      </c>
      <c r="C22" s="4" t="s">
        <v>205</v>
      </c>
      <c r="D22" s="6">
        <f>81776864300/1000</f>
        <v>81776864.3</v>
      </c>
      <c r="E22" s="6">
        <v>0</v>
      </c>
      <c r="F22" s="6">
        <f>13820502932.01/1000</f>
        <v>13820502.93201</v>
      </c>
      <c r="G22" s="6">
        <v>0</v>
      </c>
      <c r="H22" s="6">
        <v>0</v>
      </c>
      <c r="I22" s="6">
        <f>318730908.82/1000</f>
        <v>318730.90882</v>
      </c>
      <c r="J22" s="6">
        <f>+-110184775687.16/1000</f>
        <v>-110184775.68716</v>
      </c>
      <c r="K22" s="6">
        <f>+-14268677560.32/1000</f>
        <v>-14268677.56032</v>
      </c>
      <c r="L22" s="6">
        <v>0</v>
      </c>
      <c r="M22" s="6">
        <f>+-14268677560.32/1000</f>
        <v>-14268677.56032</v>
      </c>
    </row>
    <row r="23" spans="1:120" ht="12.75">
      <c r="D23" s="7" t="s">
        <v>101</v>
      </c>
      <c r="E23" s="7"/>
      <c r="F23" s="7"/>
      <c r="G23" s="7"/>
      <c r="H23" s="7"/>
      <c r="I23" s="7"/>
      <c r="J23" s="7"/>
      <c r="K23" s="7"/>
      <c r="L23" s="7"/>
      <c r="M23" s="7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</row>
    <row r="24" spans="4:13" ht="38.25">
      <c r="D24" s="7"/>
      <c r="E24" s="8" t="s">
        <v>132</v>
      </c>
      <c r="F24" s="7"/>
      <c r="G24" s="7"/>
      <c r="H24" s="7"/>
      <c r="I24" s="7"/>
      <c r="J24" s="7"/>
      <c r="K24" s="7"/>
      <c r="L24" s="7"/>
      <c r="M24" s="7"/>
    </row>
    <row r="25" spans="4:13" ht="38.25">
      <c r="D25" s="7"/>
      <c r="E25" s="8" t="s">
        <v>291</v>
      </c>
      <c r="F25" s="7"/>
      <c r="G25" s="7"/>
      <c r="H25" s="7"/>
      <c r="I25" s="7"/>
      <c r="J25" s="7"/>
      <c r="K25" s="7"/>
      <c r="L25" s="7"/>
      <c r="M25" s="7"/>
    </row>
    <row r="26" spans="4:13" ht="12.75"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4:13" ht="12.75"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4:13" ht="12.75"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4:13" ht="12.75"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4:13" ht="12.75"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4:13" ht="12.75">
      <c r="D31" s="7"/>
      <c r="E31" s="7"/>
      <c r="F31" s="7"/>
      <c r="G31" s="7"/>
      <c r="H31" s="7"/>
      <c r="I31" s="7"/>
      <c r="J31" s="7"/>
      <c r="K31" s="7"/>
      <c r="L31" s="7"/>
      <c r="M31" s="7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62"/>
  <sheetViews>
    <sheetView zoomScalePageLayoutView="0" workbookViewId="0" topLeftCell="A1">
      <selection activeCell="C60" sqref="C60"/>
    </sheetView>
  </sheetViews>
  <sheetFormatPr defaultColWidth="9.140625" defaultRowHeight="12.75"/>
  <cols>
    <col min="1" max="2" width="9.140625" style="11" customWidth="1"/>
    <col min="3" max="3" width="33.140625" style="11" customWidth="1"/>
    <col min="4" max="5" width="26.57421875" style="21" bestFit="1" customWidth="1"/>
    <col min="6" max="19" width="17.57421875" style="11" customWidth="1"/>
    <col min="20" max="16384" width="9.140625" style="11" customWidth="1"/>
  </cols>
  <sheetData>
    <row r="1" ht="12.75">
      <c r="A1" s="10" t="s">
        <v>0</v>
      </c>
    </row>
    <row r="2" ht="12.75">
      <c r="A2" s="10" t="s">
        <v>1</v>
      </c>
    </row>
    <row r="3" ht="12.75">
      <c r="B3" s="10" t="s">
        <v>216</v>
      </c>
    </row>
    <row r="4" spans="4:5" ht="12.75">
      <c r="D4" s="22"/>
      <c r="E4" s="22" t="s">
        <v>293</v>
      </c>
    </row>
    <row r="5" spans="2:5" ht="12.75">
      <c r="B5" s="14" t="s">
        <v>3</v>
      </c>
      <c r="C5" s="14" t="s">
        <v>4</v>
      </c>
      <c r="D5" s="23" t="s">
        <v>5</v>
      </c>
      <c r="E5" s="23" t="s">
        <v>6</v>
      </c>
    </row>
    <row r="6" spans="2:5" ht="25.5">
      <c r="B6" s="15" t="s">
        <v>7</v>
      </c>
      <c r="C6" s="17" t="s">
        <v>217</v>
      </c>
      <c r="D6" s="24">
        <v>0</v>
      </c>
      <c r="E6" s="24">
        <v>0</v>
      </c>
    </row>
    <row r="7" spans="2:5" ht="12.75">
      <c r="B7" s="15" t="s">
        <v>9</v>
      </c>
      <c r="C7" s="17" t="s">
        <v>218</v>
      </c>
      <c r="D7" s="24">
        <v>291026939.3</v>
      </c>
      <c r="E7" s="24">
        <v>430565236.46361</v>
      </c>
    </row>
    <row r="8" spans="2:5" ht="25.5">
      <c r="B8" s="15" t="s">
        <v>11</v>
      </c>
      <c r="C8" s="15" t="s">
        <v>219</v>
      </c>
      <c r="D8" s="24">
        <v>290481854.6</v>
      </c>
      <c r="E8" s="24">
        <v>427552270.14010996</v>
      </c>
    </row>
    <row r="9" spans="2:5" ht="25.5">
      <c r="B9" s="15" t="s">
        <v>13</v>
      </c>
      <c r="C9" s="15" t="s">
        <v>220</v>
      </c>
      <c r="D9" s="24">
        <v>20547.1</v>
      </c>
      <c r="E9" s="24">
        <v>2615917.17179</v>
      </c>
    </row>
    <row r="10" spans="2:5" ht="25.5">
      <c r="B10" s="15" t="s">
        <v>15</v>
      </c>
      <c r="C10" s="15" t="s">
        <v>221</v>
      </c>
      <c r="D10" s="24">
        <v>48726.5</v>
      </c>
      <c r="E10" s="24">
        <v>106770.34981</v>
      </c>
    </row>
    <row r="11" spans="2:5" ht="12.75">
      <c r="B11" s="15" t="s">
        <v>17</v>
      </c>
      <c r="C11" s="15" t="s">
        <v>222</v>
      </c>
      <c r="D11" s="24">
        <v>0</v>
      </c>
      <c r="E11" s="24">
        <v>12000</v>
      </c>
    </row>
    <row r="12" spans="2:5" ht="12.75">
      <c r="B12" s="15" t="s">
        <v>19</v>
      </c>
      <c r="C12" s="15" t="s">
        <v>223</v>
      </c>
      <c r="D12" s="24">
        <v>0</v>
      </c>
      <c r="E12" s="24">
        <v>0</v>
      </c>
    </row>
    <row r="13" spans="2:5" ht="12.75">
      <c r="B13" s="15" t="s">
        <v>21</v>
      </c>
      <c r="C13" s="15" t="s">
        <v>224</v>
      </c>
      <c r="D13" s="24">
        <v>475811.1</v>
      </c>
      <c r="E13" s="24">
        <v>278278.80189999996</v>
      </c>
    </row>
    <row r="14" spans="2:5" ht="12.75">
      <c r="B14" s="15" t="s">
        <v>32</v>
      </c>
      <c r="C14" s="17" t="s">
        <v>225</v>
      </c>
      <c r="D14" s="24">
        <v>283102920.8</v>
      </c>
      <c r="E14" s="24">
        <v>411619456.2022</v>
      </c>
    </row>
    <row r="15" spans="2:5" ht="12.75">
      <c r="B15" s="15" t="s">
        <v>34</v>
      </c>
      <c r="C15" s="15" t="s">
        <v>226</v>
      </c>
      <c r="D15" s="24">
        <v>24075827.4</v>
      </c>
      <c r="E15" s="24">
        <v>37778833.36805</v>
      </c>
    </row>
    <row r="16" spans="2:5" ht="25.5">
      <c r="B16" s="15" t="s">
        <v>36</v>
      </c>
      <c r="C16" s="15" t="s">
        <v>227</v>
      </c>
      <c r="D16" s="24">
        <v>7166164.3</v>
      </c>
      <c r="E16" s="24">
        <v>10766200</v>
      </c>
    </row>
    <row r="17" spans="2:5" ht="25.5">
      <c r="B17" s="15" t="s">
        <v>38</v>
      </c>
      <c r="C17" s="15" t="s">
        <v>228</v>
      </c>
      <c r="D17" s="24">
        <v>216319192.4</v>
      </c>
      <c r="E17" s="24">
        <v>306601139.24543</v>
      </c>
    </row>
    <row r="18" spans="2:5" ht="12.75">
      <c r="B18" s="15" t="s">
        <v>40</v>
      </c>
      <c r="C18" s="15" t="s">
        <v>229</v>
      </c>
      <c r="D18" s="24">
        <v>5448912.3</v>
      </c>
      <c r="E18" s="24">
        <v>8541643.30106</v>
      </c>
    </row>
    <row r="19" spans="2:5" ht="25.5">
      <c r="B19" s="15" t="s">
        <v>42</v>
      </c>
      <c r="C19" s="15" t="s">
        <v>230</v>
      </c>
      <c r="D19" s="24">
        <v>2945530</v>
      </c>
      <c r="E19" s="24">
        <v>9817794.35516</v>
      </c>
    </row>
    <row r="20" spans="2:5" ht="12.75">
      <c r="B20" s="15" t="s">
        <v>44</v>
      </c>
      <c r="C20" s="15" t="s">
        <v>231</v>
      </c>
      <c r="D20" s="24">
        <v>2503560.2</v>
      </c>
      <c r="E20" s="24">
        <v>7595165.83453</v>
      </c>
    </row>
    <row r="21" spans="2:5" ht="12.75">
      <c r="B21" s="15" t="s">
        <v>46</v>
      </c>
      <c r="C21" s="15" t="s">
        <v>232</v>
      </c>
      <c r="D21" s="24">
        <v>6691313.2</v>
      </c>
      <c r="E21" s="24">
        <v>9210798.00434</v>
      </c>
    </row>
    <row r="22" spans="2:5" ht="12.75">
      <c r="B22" s="15" t="s">
        <v>48</v>
      </c>
      <c r="C22" s="15" t="s">
        <v>233</v>
      </c>
      <c r="D22" s="24">
        <v>165717.8</v>
      </c>
      <c r="E22" s="24">
        <v>247244.8494</v>
      </c>
    </row>
    <row r="23" spans="2:5" ht="12.75">
      <c r="B23" s="15" t="s">
        <v>50</v>
      </c>
      <c r="C23" s="15" t="s">
        <v>234</v>
      </c>
      <c r="D23" s="24">
        <v>17786703.2</v>
      </c>
      <c r="E23" s="24">
        <v>21060637.24423</v>
      </c>
    </row>
    <row r="24" spans="2:5" ht="25.5">
      <c r="B24" s="15" t="s">
        <v>53</v>
      </c>
      <c r="C24" s="17" t="s">
        <v>235</v>
      </c>
      <c r="D24" s="24">
        <v>7924018.5</v>
      </c>
      <c r="E24" s="24">
        <v>18945780.261409972</v>
      </c>
    </row>
    <row r="25" spans="2:5" ht="38.25">
      <c r="B25" s="15" t="s">
        <v>55</v>
      </c>
      <c r="C25" s="17" t="s">
        <v>236</v>
      </c>
      <c r="D25" s="24">
        <v>0</v>
      </c>
      <c r="E25" s="24">
        <v>0</v>
      </c>
    </row>
    <row r="26" spans="2:5" ht="12.75">
      <c r="B26" s="15" t="s">
        <v>57</v>
      </c>
      <c r="C26" s="17" t="s">
        <v>218</v>
      </c>
      <c r="D26" s="24">
        <v>19895720.4</v>
      </c>
      <c r="E26" s="24">
        <v>109060.16205999999</v>
      </c>
    </row>
    <row r="27" spans="2:5" ht="12.75">
      <c r="B27" s="15" t="s">
        <v>59</v>
      </c>
      <c r="C27" s="15" t="s">
        <v>237</v>
      </c>
      <c r="D27" s="24">
        <v>67605.2</v>
      </c>
      <c r="E27" s="24">
        <v>94757.61046</v>
      </c>
    </row>
    <row r="28" spans="2:5" ht="25.5">
      <c r="B28" s="15" t="s">
        <v>86</v>
      </c>
      <c r="C28" s="15" t="s">
        <v>238</v>
      </c>
      <c r="D28" s="24">
        <v>0</v>
      </c>
      <c r="E28" s="24">
        <v>0</v>
      </c>
    </row>
    <row r="29" spans="2:5" ht="25.5">
      <c r="B29" s="15" t="s">
        <v>239</v>
      </c>
      <c r="C29" s="15" t="s">
        <v>240</v>
      </c>
      <c r="D29" s="24">
        <v>17144042.6</v>
      </c>
      <c r="E29" s="24">
        <v>0</v>
      </c>
    </row>
    <row r="30" spans="2:5" ht="25.5">
      <c r="B30" s="15" t="s">
        <v>241</v>
      </c>
      <c r="C30" s="15" t="s">
        <v>242</v>
      </c>
      <c r="D30" s="24">
        <v>0</v>
      </c>
      <c r="E30" s="24">
        <v>0</v>
      </c>
    </row>
    <row r="31" spans="2:5" ht="25.5">
      <c r="B31" s="15" t="s">
        <v>243</v>
      </c>
      <c r="C31" s="15" t="s">
        <v>244</v>
      </c>
      <c r="D31" s="24">
        <v>2017211</v>
      </c>
      <c r="E31" s="24">
        <v>0</v>
      </c>
    </row>
    <row r="32" spans="2:5" ht="12.75">
      <c r="B32" s="15" t="s">
        <v>245</v>
      </c>
      <c r="C32" s="15" t="s">
        <v>246</v>
      </c>
      <c r="D32" s="24">
        <v>666861.6</v>
      </c>
      <c r="E32" s="24">
        <v>14302.551599999999</v>
      </c>
    </row>
    <row r="33" spans="2:5" ht="12.75">
      <c r="B33" s="15" t="s">
        <v>247</v>
      </c>
      <c r="C33" s="15" t="s">
        <v>248</v>
      </c>
      <c r="D33" s="24">
        <v>0</v>
      </c>
      <c r="E33" s="24">
        <v>0</v>
      </c>
    </row>
    <row r="34" spans="2:5" ht="12.75">
      <c r="B34" s="15" t="s">
        <v>249</v>
      </c>
      <c r="C34" s="15"/>
      <c r="D34" s="24">
        <v>0</v>
      </c>
      <c r="E34" s="24">
        <v>0</v>
      </c>
    </row>
    <row r="35" spans="2:5" ht="12.75">
      <c r="B35" s="15" t="s">
        <v>250</v>
      </c>
      <c r="C35" s="17" t="s">
        <v>225</v>
      </c>
      <c r="D35" s="24">
        <v>40151610.5</v>
      </c>
      <c r="E35" s="24">
        <v>36797812.69201</v>
      </c>
    </row>
    <row r="36" spans="2:5" ht="25.5">
      <c r="B36" s="15" t="s">
        <v>251</v>
      </c>
      <c r="C36" s="15" t="s">
        <v>252</v>
      </c>
      <c r="D36" s="24">
        <v>36652439.7</v>
      </c>
      <c r="E36" s="24">
        <v>31392298.81643</v>
      </c>
    </row>
    <row r="37" spans="2:5" ht="25.5">
      <c r="B37" s="15" t="s">
        <v>253</v>
      </c>
      <c r="C37" s="15" t="s">
        <v>254</v>
      </c>
      <c r="D37" s="24">
        <v>677661.7</v>
      </c>
      <c r="E37" s="24">
        <v>3405513.8755799998</v>
      </c>
    </row>
    <row r="38" spans="2:5" ht="25.5">
      <c r="B38" s="15" t="s">
        <v>255</v>
      </c>
      <c r="C38" s="15" t="s">
        <v>256</v>
      </c>
      <c r="D38" s="24">
        <v>2690441.1</v>
      </c>
      <c r="E38" s="24">
        <v>0</v>
      </c>
    </row>
    <row r="39" spans="2:5" ht="25.5">
      <c r="B39" s="15" t="s">
        <v>257</v>
      </c>
      <c r="C39" s="15" t="s">
        <v>258</v>
      </c>
      <c r="D39" s="24">
        <v>131068</v>
      </c>
      <c r="E39" s="24">
        <v>0</v>
      </c>
    </row>
    <row r="40" spans="2:5" ht="25.5">
      <c r="B40" s="15" t="s">
        <v>259</v>
      </c>
      <c r="C40" s="15" t="s">
        <v>260</v>
      </c>
      <c r="D40" s="24">
        <v>0</v>
      </c>
      <c r="E40" s="24">
        <v>2000000</v>
      </c>
    </row>
    <row r="41" spans="2:5" ht="12.75">
      <c r="B41" s="15" t="s">
        <v>261</v>
      </c>
      <c r="C41" s="15"/>
      <c r="D41" s="24">
        <v>0</v>
      </c>
      <c r="E41" s="24">
        <v>0</v>
      </c>
    </row>
    <row r="42" spans="2:5" ht="38.25">
      <c r="B42" s="15" t="s">
        <v>103</v>
      </c>
      <c r="C42" s="17" t="s">
        <v>262</v>
      </c>
      <c r="D42" s="24">
        <v>-20255890.1</v>
      </c>
      <c r="E42" s="24">
        <v>-36688752.52995001</v>
      </c>
    </row>
    <row r="43" spans="2:5" ht="38.25">
      <c r="B43" s="15" t="s">
        <v>138</v>
      </c>
      <c r="C43" s="17" t="s">
        <v>263</v>
      </c>
      <c r="D43" s="24">
        <v>0</v>
      </c>
      <c r="E43" s="24">
        <v>0</v>
      </c>
    </row>
    <row r="44" spans="2:5" ht="12.75">
      <c r="B44" s="15" t="s">
        <v>264</v>
      </c>
      <c r="C44" s="17" t="s">
        <v>218</v>
      </c>
      <c r="D44" s="24">
        <v>46407000</v>
      </c>
      <c r="E44" s="24">
        <v>61790190.44938</v>
      </c>
    </row>
    <row r="45" spans="2:5" ht="25.5">
      <c r="B45" s="15" t="s">
        <v>265</v>
      </c>
      <c r="C45" s="15" t="s">
        <v>266</v>
      </c>
      <c r="D45" s="24">
        <v>46342000</v>
      </c>
      <c r="E45" s="24">
        <v>31790190.289380003</v>
      </c>
    </row>
    <row r="46" spans="2:5" ht="25.5">
      <c r="B46" s="15" t="s">
        <v>267</v>
      </c>
      <c r="C46" s="15" t="s">
        <v>268</v>
      </c>
      <c r="D46" s="24">
        <v>0</v>
      </c>
      <c r="E46" s="24">
        <v>30000000.16</v>
      </c>
    </row>
    <row r="47" spans="2:5" ht="12.75">
      <c r="B47" s="15" t="s">
        <v>269</v>
      </c>
      <c r="C47" s="15" t="s">
        <v>270</v>
      </c>
      <c r="D47" s="24">
        <v>0</v>
      </c>
      <c r="E47" s="24">
        <v>0</v>
      </c>
    </row>
    <row r="48" spans="2:5" ht="12.75">
      <c r="B48" s="15" t="s">
        <v>271</v>
      </c>
      <c r="C48" s="15" t="s">
        <v>272</v>
      </c>
      <c r="D48" s="24">
        <v>65000</v>
      </c>
      <c r="E48" s="24">
        <v>0</v>
      </c>
    </row>
    <row r="49" spans="2:5" ht="12.75">
      <c r="B49" s="15" t="s">
        <v>273</v>
      </c>
      <c r="C49" s="17" t="s">
        <v>225</v>
      </c>
      <c r="D49" s="24">
        <v>33581992.4</v>
      </c>
      <c r="E49" s="24">
        <v>45267707.30225</v>
      </c>
    </row>
    <row r="50" spans="2:5" ht="25.5">
      <c r="B50" s="15" t="s">
        <v>274</v>
      </c>
      <c r="C50" s="15" t="s">
        <v>275</v>
      </c>
      <c r="D50" s="24">
        <v>18642000</v>
      </c>
      <c r="E50" s="24">
        <v>22522953.82912</v>
      </c>
    </row>
    <row r="51" spans="2:5" ht="12.75">
      <c r="B51" s="15" t="s">
        <v>276</v>
      </c>
      <c r="C51" s="15" t="s">
        <v>277</v>
      </c>
      <c r="D51" s="24">
        <v>14874992.4</v>
      </c>
      <c r="E51" s="24">
        <v>22554753.473130003</v>
      </c>
    </row>
    <row r="52" spans="2:5" ht="25.5">
      <c r="B52" s="15" t="s">
        <v>278</v>
      </c>
      <c r="C52" s="15" t="s">
        <v>279</v>
      </c>
      <c r="D52" s="24">
        <v>0</v>
      </c>
      <c r="E52" s="24">
        <v>0</v>
      </c>
    </row>
    <row r="53" spans="2:5" ht="12.75">
      <c r="B53" s="15" t="s">
        <v>280</v>
      </c>
      <c r="C53" s="15" t="s">
        <v>281</v>
      </c>
      <c r="D53" s="24">
        <v>0</v>
      </c>
      <c r="E53" s="24">
        <v>0</v>
      </c>
    </row>
    <row r="54" spans="2:5" ht="12.75">
      <c r="B54" s="15" t="s">
        <v>282</v>
      </c>
      <c r="C54" s="15" t="s">
        <v>283</v>
      </c>
      <c r="D54" s="24">
        <v>65000</v>
      </c>
      <c r="E54" s="24">
        <v>190000</v>
      </c>
    </row>
    <row r="55" spans="2:5" ht="25.5">
      <c r="B55" s="15" t="s">
        <v>284</v>
      </c>
      <c r="C55" s="17" t="s">
        <v>285</v>
      </c>
      <c r="D55" s="24">
        <v>12825007.6</v>
      </c>
      <c r="E55" s="24">
        <v>16522483.147130005</v>
      </c>
    </row>
    <row r="56" spans="2:5" ht="12.75">
      <c r="B56" s="15" t="s">
        <v>209</v>
      </c>
      <c r="C56" s="15" t="s">
        <v>286</v>
      </c>
      <c r="D56" s="24">
        <v>-273566.6</v>
      </c>
      <c r="E56" s="24">
        <v>-79650.96779000001</v>
      </c>
    </row>
    <row r="57" spans="2:5" ht="12.75">
      <c r="B57" s="15" t="s">
        <v>287</v>
      </c>
      <c r="C57" s="17" t="s">
        <v>288</v>
      </c>
      <c r="D57" s="24">
        <v>219569.4</v>
      </c>
      <c r="E57" s="24">
        <v>-1300140.0892000266</v>
      </c>
    </row>
    <row r="58" spans="2:5" ht="25.5">
      <c r="B58" s="15" t="s">
        <v>210</v>
      </c>
      <c r="C58" s="17" t="s">
        <v>289</v>
      </c>
      <c r="D58" s="24">
        <v>4061155.54542</v>
      </c>
      <c r="E58" s="24">
        <v>4280724.94542</v>
      </c>
    </row>
    <row r="59" spans="2:5" ht="25.5">
      <c r="B59" s="15" t="s">
        <v>212</v>
      </c>
      <c r="C59" s="17" t="s">
        <v>290</v>
      </c>
      <c r="D59" s="24">
        <v>4280724.94542</v>
      </c>
      <c r="E59" s="24">
        <v>2980584.85622</v>
      </c>
    </row>
    <row r="60" spans="1:118" ht="12.75">
      <c r="A60" s="11" t="s">
        <v>101</v>
      </c>
      <c r="B60" s="11" t="s">
        <v>101</v>
      </c>
      <c r="C60" s="11" t="s">
        <v>101</v>
      </c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</row>
    <row r="61" spans="4:5" ht="25.5">
      <c r="D61" s="22" t="s">
        <v>132</v>
      </c>
      <c r="E61" s="22"/>
    </row>
    <row r="62" spans="4:5" ht="38.25">
      <c r="D62" s="22" t="s">
        <v>291</v>
      </c>
      <c r="E62" s="22"/>
    </row>
  </sheetData>
  <sheetProtection/>
  <mergeCells count="1">
    <mergeCell ref="BN60:DN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2024-03-01T01:34:01Z</dcterms:created>
  <dcterms:modified xsi:type="dcterms:W3CDTF">2024-03-05T03:28:04Z</dcterms:modified>
  <cp:category/>
  <cp:version/>
  <cp:contentType/>
  <cp:contentStatus/>
</cp:coreProperties>
</file>